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49FD21A39603937/Documents/"/>
    </mc:Choice>
  </mc:AlternateContent>
  <xr:revisionPtr revIDLastSave="125" documentId="8_{E95C6443-EC18-4001-BE2B-52E87AB8444B}" xr6:coauthVersionLast="47" xr6:coauthVersionMax="47" xr10:uidLastSave="{8EB00CD2-0814-481C-88AD-7007B0D08BC8}"/>
  <bookViews>
    <workbookView xWindow="-120" yWindow="-120" windowWidth="29040" windowHeight="15840" activeTab="2" xr2:uid="{F305C93C-5DD7-4AF7-B630-AC1E30ACD45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" i="3" l="1"/>
  <c r="E4" i="2"/>
  <c r="AG2" i="3"/>
  <c r="AE3" i="3"/>
  <c r="AE4" i="3"/>
  <c r="AE5" i="3"/>
  <c r="AE6" i="3"/>
  <c r="AE7" i="3"/>
  <c r="AE8" i="3"/>
  <c r="AE9" i="3"/>
  <c r="AE10" i="3"/>
  <c r="AE11" i="3"/>
  <c r="AE12" i="3"/>
  <c r="AE13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2" i="3"/>
  <c r="AD3" i="3"/>
  <c r="AD4" i="3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2" i="3"/>
  <c r="AB21" i="3" a="1"/>
  <c r="AB21" i="3" s="1"/>
  <c r="AB22" i="3" a="1"/>
  <c r="AB22" i="3"/>
  <c r="AB23" i="3" a="1"/>
  <c r="AB23" i="3" s="1"/>
  <c r="AB24" i="3" a="1"/>
  <c r="AB24" i="3" s="1"/>
  <c r="AB25" i="3" a="1"/>
  <c r="AB25" i="3" s="1"/>
  <c r="AB26" i="3" a="1"/>
  <c r="AB26" i="3"/>
  <c r="AB20" i="3" a="1"/>
  <c r="AB20" i="3" s="1"/>
  <c r="AC3" i="3"/>
  <c r="AC4" i="3"/>
  <c r="AC5" i="3"/>
  <c r="AC6" i="3"/>
  <c r="AC7" i="3"/>
  <c r="AC8" i="3"/>
  <c r="AC9" i="3"/>
  <c r="AC10" i="3"/>
  <c r="AC11" i="3"/>
  <c r="AC12" i="3"/>
  <c r="AC13" i="3"/>
  <c r="AC14" i="3"/>
  <c r="AE14" i="3" s="1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2" i="3"/>
  <c r="AB7" i="3" a="1"/>
  <c r="AB7" i="3" s="1"/>
  <c r="AB2" i="3" a="1"/>
  <c r="AB2" i="3" s="1"/>
  <c r="AA3" i="3"/>
  <c r="AA4" i="3"/>
  <c r="AA5" i="3"/>
  <c r="AA6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2" i="3"/>
  <c r="Z3" i="3"/>
  <c r="Z4" i="3"/>
  <c r="Z5" i="3"/>
  <c r="Z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2" i="3"/>
  <c r="Y3" i="3"/>
  <c r="Y4" i="3"/>
  <c r="Y5" i="3"/>
  <c r="Y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2" i="3"/>
  <c r="X3" i="3"/>
  <c r="X4" i="3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2" i="3"/>
  <c r="W3" i="3"/>
  <c r="W4" i="3"/>
  <c r="W5" i="3"/>
  <c r="W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2" i="3"/>
  <c r="V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2" i="3"/>
  <c r="U3" i="3"/>
  <c r="U4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2" i="3"/>
  <c r="T3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2" i="3"/>
  <c r="S3" i="3"/>
  <c r="S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2" i="3"/>
  <c r="Q5" i="3"/>
  <c r="Q9" i="3"/>
  <c r="Q13" i="3"/>
  <c r="Q17" i="3"/>
  <c r="Q21" i="3"/>
  <c r="Q25" i="3"/>
  <c r="Q29" i="3"/>
  <c r="N2" i="3"/>
  <c r="O3" i="3"/>
  <c r="Q3" i="3" s="1"/>
  <c r="O4" i="3"/>
  <c r="Q4" i="3" s="1"/>
  <c r="O5" i="3"/>
  <c r="O6" i="3"/>
  <c r="Q6" i="3" s="1"/>
  <c r="O7" i="3"/>
  <c r="Q7" i="3" s="1"/>
  <c r="O8" i="3"/>
  <c r="Q8" i="3" s="1"/>
  <c r="O9" i="3"/>
  <c r="O10" i="3"/>
  <c r="Q10" i="3" s="1"/>
  <c r="O11" i="3"/>
  <c r="Q11" i="3" s="1"/>
  <c r="O12" i="3"/>
  <c r="Q12" i="3" s="1"/>
  <c r="O13" i="3"/>
  <c r="O14" i="3"/>
  <c r="Q14" i="3" s="1"/>
  <c r="O15" i="3"/>
  <c r="Q15" i="3" s="1"/>
  <c r="O16" i="3"/>
  <c r="Q16" i="3" s="1"/>
  <c r="O17" i="3"/>
  <c r="O18" i="3"/>
  <c r="Q18" i="3" s="1"/>
  <c r="O19" i="3"/>
  <c r="Q19" i="3" s="1"/>
  <c r="O20" i="3"/>
  <c r="Q20" i="3" s="1"/>
  <c r="O21" i="3"/>
  <c r="O22" i="3"/>
  <c r="Q22" i="3" s="1"/>
  <c r="O23" i="3"/>
  <c r="Q23" i="3" s="1"/>
  <c r="O24" i="3"/>
  <c r="Q24" i="3" s="1"/>
  <c r="O25" i="3"/>
  <c r="O26" i="3"/>
  <c r="Q26" i="3" s="1"/>
  <c r="O27" i="3"/>
  <c r="Q27" i="3" s="1"/>
  <c r="O28" i="3"/>
  <c r="Q28" i="3" s="1"/>
  <c r="O29" i="3"/>
  <c r="O30" i="3"/>
  <c r="Q30" i="3" s="1"/>
  <c r="O31" i="3"/>
  <c r="Q31" i="3" s="1"/>
  <c r="O2" i="3"/>
  <c r="Q2" i="3" s="1"/>
  <c r="N3" i="3"/>
  <c r="P3" i="3" s="1"/>
  <c r="N4" i="3"/>
  <c r="P4" i="3" s="1"/>
  <c r="N5" i="3"/>
  <c r="P5" i="3" s="1"/>
  <c r="N6" i="3"/>
  <c r="P6" i="3" s="1"/>
  <c r="N7" i="3"/>
  <c r="P7" i="3" s="1"/>
  <c r="N8" i="3"/>
  <c r="P8" i="3" s="1"/>
  <c r="N9" i="3"/>
  <c r="P9" i="3" s="1"/>
  <c r="N10" i="3"/>
  <c r="P10" i="3" s="1"/>
  <c r="N11" i="3"/>
  <c r="P11" i="3" s="1"/>
  <c r="N12" i="3"/>
  <c r="P12" i="3" s="1"/>
  <c r="N13" i="3"/>
  <c r="P13" i="3" s="1"/>
  <c r="N14" i="3"/>
  <c r="P14" i="3" s="1"/>
  <c r="N15" i="3"/>
  <c r="P15" i="3" s="1"/>
  <c r="N16" i="3"/>
  <c r="P16" i="3" s="1"/>
  <c r="N17" i="3"/>
  <c r="P17" i="3" s="1"/>
  <c r="N18" i="3"/>
  <c r="P18" i="3" s="1"/>
  <c r="N19" i="3"/>
  <c r="P19" i="3" s="1"/>
  <c r="N20" i="3"/>
  <c r="P20" i="3" s="1"/>
  <c r="N21" i="3"/>
  <c r="P21" i="3" s="1"/>
  <c r="N22" i="3"/>
  <c r="P22" i="3" s="1"/>
  <c r="N23" i="3"/>
  <c r="P23" i="3" s="1"/>
  <c r="N24" i="3"/>
  <c r="P24" i="3" s="1"/>
  <c r="N25" i="3"/>
  <c r="P25" i="3" s="1"/>
  <c r="N26" i="3"/>
  <c r="P26" i="3" s="1"/>
  <c r="N27" i="3"/>
  <c r="P27" i="3" s="1"/>
  <c r="N28" i="3"/>
  <c r="P28" i="3" s="1"/>
  <c r="N29" i="3"/>
  <c r="P29" i="3" s="1"/>
  <c r="N30" i="3"/>
  <c r="P30" i="3" s="1"/>
  <c r="N31" i="3"/>
  <c r="P31" i="3" s="1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2" i="3"/>
  <c r="E2" i="2"/>
  <c r="E3" i="2"/>
  <c r="E5" i="2"/>
  <c r="D10" i="2"/>
  <c r="N16" i="1"/>
  <c r="C16" i="1"/>
  <c r="D16" i="1"/>
  <c r="E16" i="1"/>
  <c r="F16" i="1"/>
  <c r="G16" i="1"/>
  <c r="H16" i="1"/>
  <c r="I16" i="1"/>
  <c r="J16" i="1"/>
  <c r="B16" i="1"/>
  <c r="J6" i="1"/>
  <c r="J7" i="1"/>
  <c r="J8" i="1"/>
  <c r="J9" i="1"/>
  <c r="J10" i="1"/>
  <c r="J11" i="1"/>
  <c r="J12" i="1"/>
  <c r="J13" i="1"/>
  <c r="J14" i="1"/>
  <c r="J15" i="1"/>
  <c r="J5" i="1"/>
  <c r="J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<sst xmlns="http://schemas.openxmlformats.org/spreadsheetml/2006/main" count="304" uniqueCount="134">
  <si>
    <t>Month</t>
  </si>
  <si>
    <t>Yearly Expenses</t>
  </si>
  <si>
    <t>Food</t>
  </si>
  <si>
    <t>Transportation</t>
  </si>
  <si>
    <t>Data</t>
  </si>
  <si>
    <t>Electricity</t>
  </si>
  <si>
    <t xml:space="preserve">Rent </t>
  </si>
  <si>
    <t>Maintainance</t>
  </si>
  <si>
    <t>Airtime</t>
  </si>
  <si>
    <t>Miscellaneous</t>
  </si>
  <si>
    <t>Total Expenses</t>
  </si>
  <si>
    <t>30% Savings</t>
  </si>
  <si>
    <t>10% Tithe</t>
  </si>
  <si>
    <t>Income</t>
  </si>
  <si>
    <t>MONTHLY BUDGET TRACKER</t>
  </si>
  <si>
    <t>Name</t>
  </si>
  <si>
    <t>Age</t>
  </si>
  <si>
    <t>Gender</t>
  </si>
  <si>
    <t>Salary</t>
  </si>
  <si>
    <t>Watt</t>
  </si>
  <si>
    <t>Elon</t>
  </si>
  <si>
    <t>Mark</t>
  </si>
  <si>
    <t>Sam</t>
  </si>
  <si>
    <t>M</t>
  </si>
  <si>
    <t>F</t>
  </si>
  <si>
    <t>Refrencing</t>
  </si>
  <si>
    <t>Order ID</t>
  </si>
  <si>
    <t>First Name</t>
  </si>
  <si>
    <t>Last Name</t>
  </si>
  <si>
    <t>Department</t>
  </si>
  <si>
    <t xml:space="preserve">Product </t>
  </si>
  <si>
    <t>Region</t>
  </si>
  <si>
    <t>Order Date</t>
  </si>
  <si>
    <t>Quantity</t>
  </si>
  <si>
    <t>Unit Price</t>
  </si>
  <si>
    <t>Total Price</t>
  </si>
  <si>
    <t>Retunred</t>
  </si>
  <si>
    <t>ORD0001</t>
  </si>
  <si>
    <t>ORD0002</t>
  </si>
  <si>
    <t>ORD0003</t>
  </si>
  <si>
    <t>ORD0004</t>
  </si>
  <si>
    <t>ORD0005</t>
  </si>
  <si>
    <t>ORD0006</t>
  </si>
  <si>
    <t>ORD0007</t>
  </si>
  <si>
    <t>ORD0008</t>
  </si>
  <si>
    <t>ORD0009</t>
  </si>
  <si>
    <t>ORD0010</t>
  </si>
  <si>
    <t>ORD0011</t>
  </si>
  <si>
    <t>ORD0012</t>
  </si>
  <si>
    <t>ORD0013</t>
  </si>
  <si>
    <t>ORD0014</t>
  </si>
  <si>
    <t>ORD0015</t>
  </si>
  <si>
    <t>ORD0016</t>
  </si>
  <si>
    <t>ORD0017</t>
  </si>
  <si>
    <t>ORD0018</t>
  </si>
  <si>
    <t>ORD0019</t>
  </si>
  <si>
    <t>ORD0020</t>
  </si>
  <si>
    <t>ORD0021</t>
  </si>
  <si>
    <t>ORD0022</t>
  </si>
  <si>
    <t>ORD0023</t>
  </si>
  <si>
    <t>ORD0024</t>
  </si>
  <si>
    <t>ORD0025</t>
  </si>
  <si>
    <t>ORD0026</t>
  </si>
  <si>
    <t>ORD0027</t>
  </si>
  <si>
    <t>ORD0028</t>
  </si>
  <si>
    <t>ORD0029</t>
  </si>
  <si>
    <t>ORD0030</t>
  </si>
  <si>
    <t>David</t>
  </si>
  <si>
    <t>Emma</t>
  </si>
  <si>
    <t>Emily</t>
  </si>
  <si>
    <t>Sarah</t>
  </si>
  <si>
    <t>Jane</t>
  </si>
  <si>
    <t>Daniel</t>
  </si>
  <si>
    <t>John</t>
  </si>
  <si>
    <t>Chris</t>
  </si>
  <si>
    <t>Micheal</t>
  </si>
  <si>
    <t>Laura</t>
  </si>
  <si>
    <t>Johnson</t>
  </si>
  <si>
    <t>Williams</t>
  </si>
  <si>
    <t>Jones</t>
  </si>
  <si>
    <t>Miller</t>
  </si>
  <si>
    <t>Hernandez</t>
  </si>
  <si>
    <t>Gracia</t>
  </si>
  <si>
    <t>Davis</t>
  </si>
  <si>
    <t>Smith</t>
  </si>
  <si>
    <t>Martinez</t>
  </si>
  <si>
    <t>Brown</t>
  </si>
  <si>
    <t>Male</t>
  </si>
  <si>
    <t>Female</t>
  </si>
  <si>
    <t>Other</t>
  </si>
  <si>
    <t>Marketing</t>
  </si>
  <si>
    <t>Operations</t>
  </si>
  <si>
    <t>HR</t>
  </si>
  <si>
    <t>Finance</t>
  </si>
  <si>
    <t>Sales</t>
  </si>
  <si>
    <t>IT</t>
  </si>
  <si>
    <t>Customer Service</t>
  </si>
  <si>
    <t>Printer</t>
  </si>
  <si>
    <t>Headphone</t>
  </si>
  <si>
    <t>Laptop</t>
  </si>
  <si>
    <t>Keyboard</t>
  </si>
  <si>
    <t>Monitor</t>
  </si>
  <si>
    <t>Phone</t>
  </si>
  <si>
    <t>Tablet</t>
  </si>
  <si>
    <t>East</t>
  </si>
  <si>
    <t>West</t>
  </si>
  <si>
    <t>North</t>
  </si>
  <si>
    <t>South</t>
  </si>
  <si>
    <t>Yes</t>
  </si>
  <si>
    <t>No</t>
  </si>
  <si>
    <t>CONCATENATE</t>
  </si>
  <si>
    <t>CONCAT</t>
  </si>
  <si>
    <t>TEXTJOIN</t>
  </si>
  <si>
    <t>LEFT</t>
  </si>
  <si>
    <t>RIGHT</t>
  </si>
  <si>
    <t>MID</t>
  </si>
  <si>
    <t>SUBSTITUE</t>
  </si>
  <si>
    <t>TEXT</t>
  </si>
  <si>
    <t>FIRST</t>
  </si>
  <si>
    <t>LAST</t>
  </si>
  <si>
    <t>David Johnson</t>
  </si>
  <si>
    <t>LEN</t>
  </si>
  <si>
    <t>UPPER</t>
  </si>
  <si>
    <t>LOWER</t>
  </si>
  <si>
    <t>PROPER</t>
  </si>
  <si>
    <t>UNIQUE</t>
  </si>
  <si>
    <t>TRIM</t>
  </si>
  <si>
    <t>CLEAN</t>
  </si>
  <si>
    <t xml:space="preserve"> Printer</t>
  </si>
  <si>
    <t>EXACT</t>
  </si>
  <si>
    <t>TRANSPOSE</t>
  </si>
  <si>
    <t>SUM</t>
  </si>
  <si>
    <t>SUMIF</t>
  </si>
  <si>
    <t>SUMIFS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</si>
</sst>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mmmm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yyyy\-mm\-dd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2" fillId="2" borderId="2" xfId="0" applyFont="1" applyFill="1" applyBorder="1"/>
    <xf numFmtId="0" fontId="3" fillId="2" borderId="3" xfId="0" applyFont="1" applyFill="1" applyBorder="1"/>
    <xf numFmtId="0" fontId="2" fillId="2" borderId="3" xfId="0" applyFont="1" applyFill="1" applyBorder="1"/>
    <xf numFmtId="0" fontId="3" fillId="2" borderId="5" xfId="0" applyFont="1" applyFill="1" applyBorder="1"/>
    <xf numFmtId="44" fontId="4" fillId="2" borderId="4" xfId="2" applyFont="1" applyFill="1" applyBorder="1"/>
    <xf numFmtId="44" fontId="4" fillId="2" borderId="2" xfId="2" applyFont="1" applyFill="1" applyBorder="1"/>
    <xf numFmtId="44" fontId="4" fillId="2" borderId="3" xfId="2" applyFont="1" applyFill="1" applyBorder="1"/>
    <xf numFmtId="44" fontId="4" fillId="2" borderId="1" xfId="2" applyFont="1" applyFill="1" applyBorder="1"/>
    <xf numFmtId="0" fontId="0" fillId="2" borderId="0" xfId="0" applyFont="1" applyFill="1"/>
    <xf numFmtId="164" fontId="0" fillId="3" borderId="0" xfId="0" applyNumberFormat="1" applyFill="1"/>
    <xf numFmtId="44" fontId="0" fillId="3" borderId="0" xfId="2" applyFont="1" applyFill="1"/>
    <xf numFmtId="0" fontId="0" fillId="3" borderId="0" xfId="1" applyNumberFormat="1" applyFont="1" applyFill="1"/>
    <xf numFmtId="0" fontId="0" fillId="3" borderId="0" xfId="0" applyFill="1"/>
    <xf numFmtId="0" fontId="6" fillId="0" borderId="0" xfId="0" applyFont="1"/>
    <xf numFmtId="166" fontId="6" fillId="0" borderId="0" xfId="2" applyNumberFormat="1" applyFont="1"/>
    <xf numFmtId="165" fontId="6" fillId="0" borderId="0" xfId="0" applyNumberFormat="1" applyFont="1"/>
    <xf numFmtId="9" fontId="6" fillId="0" borderId="0" xfId="1" applyFont="1"/>
    <xf numFmtId="0" fontId="2" fillId="0" borderId="0" xfId="0" applyFont="1"/>
    <xf numFmtId="0" fontId="8" fillId="0" borderId="0" xfId="0" applyFont="1"/>
    <xf numFmtId="167" fontId="8" fillId="0" borderId="0" xfId="0" applyNumberFormat="1" applyFont="1"/>
    <xf numFmtId="0" fontId="4" fillId="0" borderId="0" xfId="0" applyFont="1"/>
    <xf numFmtId="0" fontId="5" fillId="4" borderId="0" xfId="0" applyFont="1" applyFill="1" applyAlignment="1">
      <alignment horizontal="center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07C57-EAAE-4C00-A28F-1DF482A9EE6B}">
  <dimension ref="A2:N16"/>
  <sheetViews>
    <sheetView workbookViewId="0">
      <selection activeCell="I34" sqref="I34"/>
    </sheetView>
  </sheetViews>
  <sheetFormatPr defaultRowHeight="15" x14ac:dyDescent="0.25"/>
  <cols>
    <col min="1" max="1" width="18.140625" customWidth="1"/>
    <col min="2" max="2" width="14.7109375" customWidth="1"/>
    <col min="3" max="3" width="18.85546875" customWidth="1"/>
    <col min="4" max="4" width="14.42578125" customWidth="1"/>
    <col min="5" max="5" width="13.5703125" customWidth="1"/>
    <col min="6" max="6" width="18.85546875" customWidth="1"/>
    <col min="7" max="7" width="18.42578125" customWidth="1"/>
    <col min="8" max="8" width="23.42578125" customWidth="1"/>
    <col min="9" max="9" width="18.7109375" customWidth="1"/>
    <col min="10" max="10" width="17.28515625" customWidth="1"/>
    <col min="11" max="11" width="18.7109375" customWidth="1"/>
    <col min="12" max="12" width="12.5703125" customWidth="1"/>
    <col min="14" max="14" width="28.28515625" customWidth="1"/>
  </cols>
  <sheetData>
    <row r="2" spans="1:14" ht="24" thickBot="1" x14ac:dyDescent="0.4">
      <c r="F2" s="23" t="s">
        <v>14</v>
      </c>
      <c r="G2" s="23"/>
      <c r="H2" s="23"/>
    </row>
    <row r="3" spans="1:14" ht="19.5" thickBot="1" x14ac:dyDescent="0.35">
      <c r="A3" s="2" t="s">
        <v>0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  <c r="K3" s="4" t="s">
        <v>11</v>
      </c>
      <c r="L3" s="4" t="s">
        <v>12</v>
      </c>
      <c r="M3" s="4"/>
      <c r="N3" s="5" t="s">
        <v>13</v>
      </c>
    </row>
    <row r="4" spans="1:14" x14ac:dyDescent="0.25">
      <c r="A4" s="11">
        <v>46046</v>
      </c>
      <c r="B4" s="12">
        <v>50000</v>
      </c>
      <c r="C4" s="12">
        <v>45000</v>
      </c>
      <c r="D4" s="12">
        <v>20000</v>
      </c>
      <c r="E4" s="12">
        <v>25000</v>
      </c>
      <c r="F4" s="12">
        <v>40000</v>
      </c>
      <c r="G4" s="12">
        <v>35000</v>
      </c>
      <c r="H4" s="12">
        <v>10000</v>
      </c>
      <c r="I4" s="12">
        <v>30000</v>
      </c>
      <c r="J4" s="12">
        <f>SUM(B4:I4)</f>
        <v>255000</v>
      </c>
      <c r="K4" s="13"/>
      <c r="L4" s="14"/>
      <c r="M4" s="14"/>
      <c r="N4" s="12">
        <v>300000</v>
      </c>
    </row>
    <row r="5" spans="1:14" x14ac:dyDescent="0.25">
      <c r="A5" s="11">
        <v>46077</v>
      </c>
      <c r="B5" s="12">
        <v>50000</v>
      </c>
      <c r="C5" s="12">
        <v>45000</v>
      </c>
      <c r="D5" s="12">
        <v>20000</v>
      </c>
      <c r="E5" s="12">
        <v>25000</v>
      </c>
      <c r="F5" s="12">
        <v>40000</v>
      </c>
      <c r="G5" s="12">
        <v>35000</v>
      </c>
      <c r="H5" s="12">
        <v>10000</v>
      </c>
      <c r="I5" s="12">
        <v>30000</v>
      </c>
      <c r="J5" s="12">
        <f t="shared" ref="J5:J15" si="0">SUM(B5:I5)</f>
        <v>255000</v>
      </c>
      <c r="K5" s="14"/>
      <c r="L5" s="14"/>
      <c r="M5" s="14"/>
      <c r="N5" s="12">
        <v>300000</v>
      </c>
    </row>
    <row r="6" spans="1:14" x14ac:dyDescent="0.25">
      <c r="A6" s="11">
        <v>46105</v>
      </c>
      <c r="B6" s="12">
        <v>50000</v>
      </c>
      <c r="C6" s="12">
        <v>35000</v>
      </c>
      <c r="D6" s="12">
        <v>25000</v>
      </c>
      <c r="E6" s="12">
        <v>25000</v>
      </c>
      <c r="F6" s="12">
        <v>40000</v>
      </c>
      <c r="G6" s="12">
        <v>35000</v>
      </c>
      <c r="H6" s="12">
        <v>10000</v>
      </c>
      <c r="I6" s="12">
        <v>30000</v>
      </c>
      <c r="J6" s="12">
        <f t="shared" si="0"/>
        <v>250000</v>
      </c>
      <c r="K6" s="14"/>
      <c r="L6" s="14"/>
      <c r="M6" s="14"/>
      <c r="N6" s="12">
        <v>300000</v>
      </c>
    </row>
    <row r="7" spans="1:14" x14ac:dyDescent="0.25">
      <c r="A7" s="11">
        <v>46136</v>
      </c>
      <c r="B7" s="12">
        <v>60000</v>
      </c>
      <c r="C7" s="12">
        <v>35000</v>
      </c>
      <c r="D7" s="12">
        <v>25000</v>
      </c>
      <c r="E7" s="12">
        <v>25000</v>
      </c>
      <c r="F7" s="12">
        <v>40000</v>
      </c>
      <c r="G7" s="12">
        <v>35000</v>
      </c>
      <c r="H7" s="12">
        <v>10000</v>
      </c>
      <c r="I7" s="12">
        <v>30000</v>
      </c>
      <c r="J7" s="12">
        <f t="shared" si="0"/>
        <v>260000</v>
      </c>
      <c r="K7" s="14"/>
      <c r="L7" s="14"/>
      <c r="M7" s="14"/>
      <c r="N7" s="12">
        <v>300000</v>
      </c>
    </row>
    <row r="8" spans="1:14" x14ac:dyDescent="0.25">
      <c r="A8" s="11">
        <v>46166</v>
      </c>
      <c r="B8" s="12">
        <v>60000</v>
      </c>
      <c r="C8" s="12">
        <v>50000</v>
      </c>
      <c r="D8" s="12">
        <v>35000</v>
      </c>
      <c r="E8" s="12">
        <v>30000</v>
      </c>
      <c r="F8" s="12">
        <v>40000</v>
      </c>
      <c r="G8" s="12">
        <v>50000</v>
      </c>
      <c r="H8" s="12">
        <v>10000</v>
      </c>
      <c r="I8" s="12">
        <v>30000</v>
      </c>
      <c r="J8" s="12">
        <f t="shared" si="0"/>
        <v>305000</v>
      </c>
      <c r="K8" s="14"/>
      <c r="L8" s="14"/>
      <c r="M8" s="14"/>
      <c r="N8" s="12">
        <v>370000</v>
      </c>
    </row>
    <row r="9" spans="1:14" x14ac:dyDescent="0.25">
      <c r="A9" s="11">
        <v>46197</v>
      </c>
      <c r="B9" s="12">
        <v>60000</v>
      </c>
      <c r="C9" s="12">
        <v>50000</v>
      </c>
      <c r="D9" s="12">
        <v>30000</v>
      </c>
      <c r="E9" s="12">
        <v>30000</v>
      </c>
      <c r="F9" s="12">
        <v>40000</v>
      </c>
      <c r="G9" s="12">
        <v>50000</v>
      </c>
      <c r="H9" s="12">
        <v>10000</v>
      </c>
      <c r="I9" s="12">
        <v>30000</v>
      </c>
      <c r="J9" s="12">
        <f t="shared" si="0"/>
        <v>300000</v>
      </c>
      <c r="K9" s="14"/>
      <c r="L9" s="14"/>
      <c r="M9" s="14"/>
      <c r="N9" s="12">
        <v>370000</v>
      </c>
    </row>
    <row r="10" spans="1:14" x14ac:dyDescent="0.25">
      <c r="A10" s="11">
        <v>46227</v>
      </c>
      <c r="B10" s="12">
        <v>30000</v>
      </c>
      <c r="C10" s="12">
        <v>20000</v>
      </c>
      <c r="D10" s="12">
        <v>26000</v>
      </c>
      <c r="E10" s="12">
        <v>30000</v>
      </c>
      <c r="F10" s="12">
        <v>40000</v>
      </c>
      <c r="G10" s="12">
        <v>50000</v>
      </c>
      <c r="H10" s="12">
        <v>10000</v>
      </c>
      <c r="I10" s="12">
        <v>30000</v>
      </c>
      <c r="J10" s="12">
        <f t="shared" si="0"/>
        <v>236000</v>
      </c>
      <c r="K10" s="14"/>
      <c r="L10" s="14"/>
      <c r="M10" s="14"/>
      <c r="N10" s="12">
        <v>370000</v>
      </c>
    </row>
    <row r="11" spans="1:14" x14ac:dyDescent="0.25">
      <c r="A11" s="11">
        <v>46258</v>
      </c>
      <c r="B11" s="12">
        <v>30000</v>
      </c>
      <c r="C11" s="12">
        <v>20000</v>
      </c>
      <c r="D11" s="12">
        <v>20000</v>
      </c>
      <c r="E11" s="12">
        <v>30000</v>
      </c>
      <c r="F11" s="12">
        <v>40000</v>
      </c>
      <c r="G11" s="12">
        <v>50000</v>
      </c>
      <c r="H11" s="12">
        <v>10000</v>
      </c>
      <c r="I11" s="12">
        <v>30000</v>
      </c>
      <c r="J11" s="12">
        <f t="shared" si="0"/>
        <v>230000</v>
      </c>
      <c r="K11" s="14"/>
      <c r="L11" s="14"/>
      <c r="M11" s="14"/>
      <c r="N11" s="12">
        <v>370000</v>
      </c>
    </row>
    <row r="12" spans="1:14" x14ac:dyDescent="0.25">
      <c r="A12" s="11">
        <v>46289</v>
      </c>
      <c r="B12" s="12">
        <v>30000</v>
      </c>
      <c r="C12" s="12">
        <v>30000</v>
      </c>
      <c r="D12" s="12">
        <v>20000</v>
      </c>
      <c r="E12" s="12">
        <v>35000</v>
      </c>
      <c r="F12" s="12">
        <v>40000</v>
      </c>
      <c r="G12" s="12">
        <v>50000</v>
      </c>
      <c r="H12" s="12">
        <v>10000</v>
      </c>
      <c r="I12" s="12">
        <v>30000</v>
      </c>
      <c r="J12" s="12">
        <f t="shared" si="0"/>
        <v>245000</v>
      </c>
      <c r="K12" s="14"/>
      <c r="L12" s="14"/>
      <c r="M12" s="14"/>
      <c r="N12" s="12">
        <v>500000</v>
      </c>
    </row>
    <row r="13" spans="1:14" x14ac:dyDescent="0.25">
      <c r="A13" s="11">
        <v>46319</v>
      </c>
      <c r="B13" s="12">
        <v>40000</v>
      </c>
      <c r="C13" s="12">
        <v>30000</v>
      </c>
      <c r="D13" s="12">
        <v>20000</v>
      </c>
      <c r="E13" s="12">
        <v>35000</v>
      </c>
      <c r="F13" s="12">
        <v>40000</v>
      </c>
      <c r="G13" s="12">
        <v>70000</v>
      </c>
      <c r="H13" s="12">
        <v>10000</v>
      </c>
      <c r="I13" s="12">
        <v>30000</v>
      </c>
      <c r="J13" s="12">
        <f t="shared" si="0"/>
        <v>275000</v>
      </c>
      <c r="K13" s="14"/>
      <c r="L13" s="14"/>
      <c r="M13" s="14"/>
      <c r="N13" s="12">
        <v>500000</v>
      </c>
    </row>
    <row r="14" spans="1:14" x14ac:dyDescent="0.25">
      <c r="A14" s="11">
        <v>46350</v>
      </c>
      <c r="B14" s="12">
        <v>70000</v>
      </c>
      <c r="C14" s="12">
        <v>50000</v>
      </c>
      <c r="D14" s="12">
        <v>20000</v>
      </c>
      <c r="E14" s="12">
        <v>35000</v>
      </c>
      <c r="F14" s="12">
        <v>40000</v>
      </c>
      <c r="G14" s="12">
        <v>70000</v>
      </c>
      <c r="H14" s="12">
        <v>10000</v>
      </c>
      <c r="I14" s="12">
        <v>30000</v>
      </c>
      <c r="J14" s="12">
        <f t="shared" si="0"/>
        <v>325000</v>
      </c>
      <c r="K14" s="14"/>
      <c r="L14" s="14"/>
      <c r="M14" s="14"/>
      <c r="N14" s="12">
        <v>500000</v>
      </c>
    </row>
    <row r="15" spans="1:14" ht="15.75" thickBot="1" x14ac:dyDescent="0.3">
      <c r="A15" s="11">
        <v>46380</v>
      </c>
      <c r="B15" s="12">
        <v>70000</v>
      </c>
      <c r="C15" s="12">
        <v>25000</v>
      </c>
      <c r="D15" s="12">
        <v>20000</v>
      </c>
      <c r="E15" s="12">
        <v>35000</v>
      </c>
      <c r="F15" s="12">
        <v>40000</v>
      </c>
      <c r="G15" s="12">
        <v>70000</v>
      </c>
      <c r="H15" s="12">
        <v>10000</v>
      </c>
      <c r="I15" s="12">
        <v>30000</v>
      </c>
      <c r="J15" s="12">
        <f t="shared" si="0"/>
        <v>300000</v>
      </c>
      <c r="K15" s="14"/>
      <c r="L15" s="14"/>
      <c r="M15" s="14"/>
      <c r="N15" s="12">
        <v>500000</v>
      </c>
    </row>
    <row r="16" spans="1:14" ht="19.5" thickBot="1" x14ac:dyDescent="0.35">
      <c r="A16" s="1" t="s">
        <v>1</v>
      </c>
      <c r="B16" s="7">
        <f>SUM(B4:B15)</f>
        <v>600000</v>
      </c>
      <c r="C16" s="8">
        <f t="shared" ref="C16:J16" si="1">SUM(C4:C15)</f>
        <v>435000</v>
      </c>
      <c r="D16" s="8">
        <f t="shared" si="1"/>
        <v>281000</v>
      </c>
      <c r="E16" s="8">
        <f t="shared" si="1"/>
        <v>360000</v>
      </c>
      <c r="F16" s="8">
        <f t="shared" si="1"/>
        <v>480000</v>
      </c>
      <c r="G16" s="8">
        <f t="shared" si="1"/>
        <v>600000</v>
      </c>
      <c r="H16" s="8">
        <f t="shared" si="1"/>
        <v>120000</v>
      </c>
      <c r="I16" s="8">
        <f t="shared" si="1"/>
        <v>360000</v>
      </c>
      <c r="J16" s="9">
        <f t="shared" si="1"/>
        <v>3236000</v>
      </c>
      <c r="K16" s="10"/>
      <c r="L16" s="10"/>
      <c r="M16" s="10"/>
      <c r="N16" s="6">
        <f>SUM(N4:N15)</f>
        <v>4680000</v>
      </c>
    </row>
  </sheetData>
  <mergeCells count="1">
    <mergeCell ref="F2:H2"/>
  </mergeCells>
  <pageMargins left="0.7" right="0.7" top="0.75" bottom="0.75" header="0.3" footer="0.3"/>
  <pageSetup orientation="portrait" r:id="rId1"/>
  <ignoredErrors>
    <ignoredError sqref="J4:J1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197F7-2778-4487-BF45-9A4685129BAE}">
  <dimension ref="A1:E10"/>
  <sheetViews>
    <sheetView workbookViewId="0">
      <selection activeCell="F13" sqref="F13:F14"/>
    </sheetView>
  </sheetViews>
  <sheetFormatPr defaultRowHeight="15" x14ac:dyDescent="0.25"/>
  <cols>
    <col min="4" max="4" width="15.140625" customWidth="1"/>
    <col min="5" max="5" width="17.28515625" customWidth="1"/>
    <col min="6" max="6" width="16.85546875" customWidth="1"/>
  </cols>
  <sheetData>
    <row r="1" spans="1:5" ht="18.75" x14ac:dyDescent="0.3">
      <c r="A1" s="15" t="s">
        <v>15</v>
      </c>
      <c r="B1" s="15" t="s">
        <v>16</v>
      </c>
      <c r="C1" s="15" t="s">
        <v>17</v>
      </c>
      <c r="D1" s="15" t="s">
        <v>18</v>
      </c>
      <c r="E1" s="15" t="s">
        <v>25</v>
      </c>
    </row>
    <row r="2" spans="1:5" ht="18.75" x14ac:dyDescent="0.3">
      <c r="A2" s="15" t="s">
        <v>19</v>
      </c>
      <c r="B2" s="15">
        <v>67</v>
      </c>
      <c r="C2" s="15" t="s">
        <v>23</v>
      </c>
      <c r="D2" s="16">
        <v>10000</v>
      </c>
      <c r="E2" s="18">
        <f>D2/D$10</f>
        <v>0.23018138292974863</v>
      </c>
    </row>
    <row r="3" spans="1:5" ht="18.75" x14ac:dyDescent="0.3">
      <c r="A3" s="15" t="s">
        <v>20</v>
      </c>
      <c r="B3" s="15">
        <v>56</v>
      </c>
      <c r="C3" s="15" t="s">
        <v>24</v>
      </c>
      <c r="D3" s="16">
        <v>12222</v>
      </c>
      <c r="E3" s="18">
        <f t="shared" ref="E3" si="0">D3/D$10</f>
        <v>0.28132768621673881</v>
      </c>
    </row>
    <row r="4" spans="1:5" ht="18.75" x14ac:dyDescent="0.3">
      <c r="A4" s="15" t="s">
        <v>21</v>
      </c>
      <c r="B4" s="15">
        <v>25</v>
      </c>
      <c r="C4" s="15" t="s">
        <v>23</v>
      </c>
      <c r="D4" s="16">
        <v>20000</v>
      </c>
      <c r="E4" s="18">
        <f>D4/D$10</f>
        <v>0.46036276585949726</v>
      </c>
    </row>
    <row r="5" spans="1:5" ht="18.75" x14ac:dyDescent="0.3">
      <c r="A5" s="15" t="s">
        <v>22</v>
      </c>
      <c r="B5" s="15">
        <v>47</v>
      </c>
      <c r="C5" s="15" t="s">
        <v>23</v>
      </c>
      <c r="D5" s="16">
        <v>1222</v>
      </c>
      <c r="E5" s="18">
        <f>D5/D$10</f>
        <v>2.8128164994015284E-2</v>
      </c>
    </row>
    <row r="6" spans="1:5" ht="18.75" x14ac:dyDescent="0.3">
      <c r="A6" s="15"/>
      <c r="B6" s="15"/>
      <c r="C6" s="15"/>
      <c r="D6" s="15"/>
      <c r="E6" s="15"/>
    </row>
    <row r="7" spans="1:5" ht="18.75" x14ac:dyDescent="0.3">
      <c r="A7" s="15"/>
      <c r="B7" s="15"/>
      <c r="C7" s="15"/>
      <c r="D7" s="15"/>
      <c r="E7" s="15"/>
    </row>
    <row r="8" spans="1:5" ht="18.75" x14ac:dyDescent="0.3">
      <c r="A8" s="15"/>
      <c r="B8" s="15"/>
      <c r="C8" s="15"/>
      <c r="D8" s="15"/>
      <c r="E8" s="15"/>
    </row>
    <row r="9" spans="1:5" ht="18.75" x14ac:dyDescent="0.3">
      <c r="A9" s="15"/>
      <c r="B9" s="15"/>
      <c r="C9" s="15"/>
      <c r="D9" s="15"/>
      <c r="E9" s="15"/>
    </row>
    <row r="10" spans="1:5" ht="18.75" x14ac:dyDescent="0.3">
      <c r="A10" s="15"/>
      <c r="B10" s="15"/>
      <c r="C10" s="15"/>
      <c r="D10" s="17">
        <f>SUM(D2:D5)</f>
        <v>43444</v>
      </c>
      <c r="E10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0292-FF25-477A-A4C2-21DC729F56B7}">
  <dimension ref="A1:AI34"/>
  <sheetViews>
    <sheetView tabSelected="1" topLeftCell="A4" workbookViewId="0">
      <selection activeCell="J92" sqref="J92"/>
    </sheetView>
  </sheetViews>
  <sheetFormatPr defaultRowHeight="15" x14ac:dyDescent="0.25"/>
  <cols>
    <col min="1" max="1" width="14.5703125" customWidth="1"/>
    <col min="2" max="2" width="16.85546875" customWidth="1"/>
    <col min="3" max="3" width="17.28515625" customWidth="1"/>
    <col min="4" max="4" width="20.42578125" customWidth="1"/>
    <col min="5" max="5" width="20.140625" customWidth="1"/>
    <col min="6" max="6" width="16.7109375" customWidth="1"/>
    <col min="8" max="8" width="20.7109375" customWidth="1"/>
    <col min="9" max="9" width="17" customWidth="1"/>
    <col min="10" max="10" width="19" customWidth="1"/>
    <col min="11" max="11" width="18.42578125" customWidth="1"/>
    <col min="12" max="12" width="18.5703125" customWidth="1"/>
    <col min="13" max="13" width="0" hidden="1" customWidth="1"/>
    <col min="14" max="14" width="29.140625" hidden="1" customWidth="1"/>
    <col min="15" max="15" width="20.140625" hidden="1" customWidth="1"/>
    <col min="16" max="16" width="20.42578125" hidden="1" customWidth="1"/>
    <col min="17" max="18" width="31.140625" hidden="1" customWidth="1"/>
    <col min="19" max="19" width="15" hidden="1" customWidth="1"/>
    <col min="20" max="20" width="16.28515625" hidden="1" customWidth="1"/>
    <col min="21" max="21" width="17.85546875" hidden="1" customWidth="1"/>
    <col min="22" max="22" width="28.7109375" hidden="1" customWidth="1"/>
    <col min="23" max="23" width="12.5703125" hidden="1" customWidth="1"/>
    <col min="24" max="24" width="0" hidden="1" customWidth="1"/>
    <col min="25" max="25" width="19.42578125" hidden="1" customWidth="1"/>
    <col min="26" max="26" width="15.140625" hidden="1" customWidth="1"/>
    <col min="27" max="27" width="16.140625" hidden="1" customWidth="1"/>
    <col min="28" max="28" width="14.5703125" hidden="1" customWidth="1"/>
    <col min="29" max="29" width="16.140625" hidden="1" customWidth="1"/>
    <col min="30" max="30" width="17.5703125" hidden="1" customWidth="1"/>
    <col min="31" max="31" width="19.28515625" hidden="1" customWidth="1"/>
    <col min="32" max="32" width="18.140625" customWidth="1"/>
    <col min="33" max="33" width="12" customWidth="1"/>
    <col min="34" max="34" width="14.140625" customWidth="1"/>
    <col min="35" max="35" width="13.28515625" customWidth="1"/>
    <col min="36" max="36" width="12.42578125" customWidth="1"/>
  </cols>
  <sheetData>
    <row r="1" spans="1:35" ht="18.75" x14ac:dyDescent="0.3">
      <c r="A1" s="19" t="s">
        <v>26</v>
      </c>
      <c r="B1" s="19" t="s">
        <v>27</v>
      </c>
      <c r="C1" s="19" t="s">
        <v>28</v>
      </c>
      <c r="D1" s="19" t="s">
        <v>17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34</v>
      </c>
      <c r="K1" s="19" t="s">
        <v>35</v>
      </c>
      <c r="L1" s="19" t="s">
        <v>36</v>
      </c>
      <c r="N1" s="22" t="s">
        <v>110</v>
      </c>
      <c r="O1" s="22" t="s">
        <v>111</v>
      </c>
      <c r="P1" s="22" t="s">
        <v>112</v>
      </c>
      <c r="Q1" s="22" t="s">
        <v>118</v>
      </c>
      <c r="R1" s="22" t="s">
        <v>119</v>
      </c>
      <c r="S1" s="22" t="s">
        <v>113</v>
      </c>
      <c r="T1" s="22" t="s">
        <v>114</v>
      </c>
      <c r="U1" s="22" t="s">
        <v>115</v>
      </c>
      <c r="V1" s="22" t="s">
        <v>116</v>
      </c>
      <c r="W1" s="22" t="s">
        <v>117</v>
      </c>
      <c r="X1" s="22" t="s">
        <v>121</v>
      </c>
      <c r="Y1" s="22" t="s">
        <v>122</v>
      </c>
      <c r="Z1" s="22" t="s">
        <v>123</v>
      </c>
      <c r="AA1" s="22" t="s">
        <v>124</v>
      </c>
      <c r="AB1" s="22" t="s">
        <v>125</v>
      </c>
      <c r="AC1" s="22" t="s">
        <v>126</v>
      </c>
      <c r="AD1" s="22" t="s">
        <v>127</v>
      </c>
      <c r="AE1" s="22" t="s">
        <v>129</v>
      </c>
      <c r="AF1" s="22" t="s">
        <v>130</v>
      </c>
      <c r="AG1" s="22" t="s">
        <v>131</v>
      </c>
      <c r="AH1" s="22" t="s">
        <v>132</v>
      </c>
      <c r="AI1" s="22" t="s">
        <v>133</v>
      </c>
    </row>
    <row r="2" spans="1:35" ht="15.75" x14ac:dyDescent="0.25">
      <c r="A2" s="20" t="s">
        <v>37</v>
      </c>
      <c r="B2" s="20" t="s">
        <v>67</v>
      </c>
      <c r="C2" s="20" t="s">
        <v>77</v>
      </c>
      <c r="D2" s="20" t="s">
        <v>87</v>
      </c>
      <c r="E2" s="20" t="s">
        <v>90</v>
      </c>
      <c r="F2" s="20" t="s">
        <v>128</v>
      </c>
      <c r="G2" s="20" t="s">
        <v>104</v>
      </c>
      <c r="H2" s="21">
        <v>45023</v>
      </c>
      <c r="I2" s="20">
        <v>6</v>
      </c>
      <c r="J2" s="20">
        <v>1112</v>
      </c>
      <c r="K2" s="20">
        <f>I2*J2</f>
        <v>6672</v>
      </c>
      <c r="L2" s="20" t="s">
        <v>108</v>
      </c>
      <c r="N2" s="20" t="str">
        <f>CONCATENATE(B2," ",C2)</f>
        <v>David Johnson</v>
      </c>
      <c r="O2" s="20" t="str">
        <f>_xlfn.CONCAT(B2," ",C2)</f>
        <v>David Johnson</v>
      </c>
      <c r="P2" s="20" t="s">
        <v>120</v>
      </c>
      <c r="Q2" s="20" t="str">
        <f>_xlfn.TEXTJOIN(" ",TRUE,O2)</f>
        <v>David Johnson</v>
      </c>
      <c r="R2" s="20"/>
      <c r="S2" s="20" t="str">
        <f>LEFT(E2,2)</f>
        <v>Ma</v>
      </c>
      <c r="T2" s="20" t="str">
        <f>RIGHT(E2,2)</f>
        <v>ng</v>
      </c>
      <c r="U2" s="20" t="str">
        <f>MID(E2,3,3)</f>
        <v>rke</v>
      </c>
      <c r="V2" s="20" t="str">
        <f>SUBSTITUTE(E2, "HR", " Human Resources")</f>
        <v>Marketing</v>
      </c>
      <c r="W2" s="20" t="str">
        <f>TEXT(H2, "mm-yyyy")</f>
        <v>04-2023</v>
      </c>
      <c r="X2" s="20">
        <f>LEN(V2)</f>
        <v>9</v>
      </c>
      <c r="Y2" s="20" t="str">
        <f>UPPER(F2)</f>
        <v xml:space="preserve"> PRINTER</v>
      </c>
      <c r="Z2" s="20" t="str">
        <f>LOWER(F2)</f>
        <v xml:space="preserve"> printer</v>
      </c>
      <c r="AA2" s="20" t="str">
        <f>PROPER(F2)</f>
        <v xml:space="preserve"> Printer</v>
      </c>
      <c r="AB2" s="20" t="str" cm="1">
        <f t="array" ref="AB2:AB3">_xlfn.UNIQUE(L2:L31)</f>
        <v>Yes</v>
      </c>
      <c r="AC2" s="20" t="str">
        <f>TRIM(F2)</f>
        <v>Printer</v>
      </c>
      <c r="AD2" s="20" t="str">
        <f>CLEAN(F2)</f>
        <v xml:space="preserve"> Printer</v>
      </c>
      <c r="AE2" s="20" t="b">
        <f>EXACT(AC2,AD2)</f>
        <v>0</v>
      </c>
      <c r="AG2" s="20">
        <f>SUM(K2:K31)</f>
        <v>139774</v>
      </c>
      <c r="AH2" s="20" t="s">
        <v>88</v>
      </c>
      <c r="AI2" s="20"/>
    </row>
    <row r="3" spans="1:35" ht="15.75" x14ac:dyDescent="0.25">
      <c r="A3" s="20" t="s">
        <v>38</v>
      </c>
      <c r="B3" s="20" t="s">
        <v>68</v>
      </c>
      <c r="C3" s="20" t="s">
        <v>78</v>
      </c>
      <c r="D3" s="20" t="s">
        <v>88</v>
      </c>
      <c r="E3" s="20" t="s">
        <v>91</v>
      </c>
      <c r="F3" s="20" t="s">
        <v>98</v>
      </c>
      <c r="G3" s="20" t="s">
        <v>104</v>
      </c>
      <c r="H3" s="21">
        <v>45591</v>
      </c>
      <c r="I3" s="20">
        <v>3</v>
      </c>
      <c r="J3" s="20">
        <v>1262</v>
      </c>
      <c r="K3" s="20">
        <f t="shared" ref="K3:K31" si="0">I3*J3</f>
        <v>3786</v>
      </c>
      <c r="L3" s="20" t="s">
        <v>108</v>
      </c>
      <c r="N3" s="20" t="str">
        <f t="shared" ref="N3:N31" si="1">CONCATENATE(B3," ",C3)</f>
        <v>Emma Williams</v>
      </c>
      <c r="O3" s="20" t="str">
        <f t="shared" ref="O3:O31" si="2">_xlfn.CONCAT(B3," ",C3)</f>
        <v>Emma Williams</v>
      </c>
      <c r="P3" s="20" t="str">
        <f t="shared" ref="P3:Q31" si="3">_xlfn.TEXTJOIN(" ",TRUE,N3)</f>
        <v>Emma Williams</v>
      </c>
      <c r="Q3" s="20" t="str">
        <f t="shared" si="3"/>
        <v>Emma Williams</v>
      </c>
      <c r="R3" s="20"/>
      <c r="S3" s="20" t="str">
        <f t="shared" ref="S3:S31" si="4">LEFT(E3,2)</f>
        <v>Op</v>
      </c>
      <c r="T3" s="20" t="str">
        <f t="shared" ref="T3:T31" si="5">RIGHT(E3,2)</f>
        <v>ns</v>
      </c>
      <c r="U3" s="20" t="str">
        <f t="shared" ref="U3:U31" si="6">MID(E3,3,3)</f>
        <v>era</v>
      </c>
      <c r="V3" s="20" t="str">
        <f t="shared" ref="V3:V31" si="7">SUBSTITUTE(E3, "HR", " Human Resources")</f>
        <v>Operations</v>
      </c>
      <c r="W3" s="20" t="str">
        <f t="shared" ref="W3:W31" si="8">TEXT(H3, "mm-yyyy")</f>
        <v>10-2024</v>
      </c>
      <c r="X3" s="20">
        <f t="shared" ref="X3:X31" si="9">LEN(V3)</f>
        <v>10</v>
      </c>
      <c r="Y3" s="20" t="str">
        <f t="shared" ref="Y3:Y31" si="10">UPPER(F3)</f>
        <v>HEADPHONE</v>
      </c>
      <c r="Z3" s="20" t="str">
        <f t="shared" ref="Z3:Z31" si="11">LOWER(F3)</f>
        <v>headphone</v>
      </c>
      <c r="AA3" s="20" t="str">
        <f t="shared" ref="AA3:AA31" si="12">PROPER(F3)</f>
        <v>Headphone</v>
      </c>
      <c r="AB3" s="20" t="str">
        <v>No</v>
      </c>
      <c r="AC3" s="20" t="str">
        <f t="shared" ref="AC3:AC31" si="13">TRIM(F3)</f>
        <v>Headphone</v>
      </c>
      <c r="AD3" s="20" t="str">
        <f t="shared" ref="AD3:AD31" si="14">CLEAN(F3)</f>
        <v>Headphone</v>
      </c>
      <c r="AE3" s="20" t="b">
        <f t="shared" ref="AE3:AE31" si="15">EXACT(AC3,AD3)</f>
        <v>1</v>
      </c>
      <c r="AF3" s="20"/>
      <c r="AG3" s="20"/>
      <c r="AH3" s="20"/>
      <c r="AI3" s="20"/>
    </row>
    <row r="4" spans="1:35" ht="15.75" x14ac:dyDescent="0.25">
      <c r="A4" s="20" t="s">
        <v>39</v>
      </c>
      <c r="B4" s="20" t="s">
        <v>68</v>
      </c>
      <c r="C4" s="20" t="s">
        <v>79</v>
      </c>
      <c r="D4" s="20" t="s">
        <v>89</v>
      </c>
      <c r="E4" s="20" t="s">
        <v>90</v>
      </c>
      <c r="F4" s="20" t="s">
        <v>100</v>
      </c>
      <c r="G4" s="20" t="s">
        <v>105</v>
      </c>
      <c r="H4" s="21">
        <v>44728</v>
      </c>
      <c r="I4" s="20">
        <v>1</v>
      </c>
      <c r="J4" s="20">
        <v>1363</v>
      </c>
      <c r="K4" s="20">
        <f t="shared" si="0"/>
        <v>1363</v>
      </c>
      <c r="L4" s="20" t="s">
        <v>109</v>
      </c>
      <c r="N4" s="20" t="str">
        <f t="shared" si="1"/>
        <v>Emma Jones</v>
      </c>
      <c r="O4" s="20" t="str">
        <f t="shared" si="2"/>
        <v>Emma Jones</v>
      </c>
      <c r="P4" s="20" t="str">
        <f t="shared" si="3"/>
        <v>Emma Jones</v>
      </c>
      <c r="Q4" s="20" t="str">
        <f t="shared" si="3"/>
        <v>Emma Jones</v>
      </c>
      <c r="R4" s="20"/>
      <c r="S4" s="20" t="str">
        <f t="shared" si="4"/>
        <v>Ma</v>
      </c>
      <c r="T4" s="20" t="str">
        <f t="shared" si="5"/>
        <v>ng</v>
      </c>
      <c r="U4" s="20" t="str">
        <f t="shared" si="6"/>
        <v>rke</v>
      </c>
      <c r="V4" s="20" t="str">
        <f t="shared" si="7"/>
        <v>Marketing</v>
      </c>
      <c r="W4" s="20" t="str">
        <f t="shared" si="8"/>
        <v>06-2022</v>
      </c>
      <c r="X4" s="20">
        <f t="shared" si="9"/>
        <v>9</v>
      </c>
      <c r="Y4" s="20" t="str">
        <f t="shared" si="10"/>
        <v>KEYBOARD</v>
      </c>
      <c r="Z4" s="20" t="str">
        <f t="shared" si="11"/>
        <v>keyboard</v>
      </c>
      <c r="AA4" s="20" t="str">
        <f t="shared" si="12"/>
        <v>Keyboard</v>
      </c>
      <c r="AB4" s="20"/>
      <c r="AC4" s="20" t="str">
        <f t="shared" si="13"/>
        <v>Keyboard</v>
      </c>
      <c r="AD4" s="20" t="str">
        <f t="shared" si="14"/>
        <v>Keyboard</v>
      </c>
      <c r="AE4" s="20" t="b">
        <f t="shared" si="15"/>
        <v>1</v>
      </c>
      <c r="AF4" s="20"/>
      <c r="AG4" s="20"/>
      <c r="AH4" s="20">
        <f ca="1">SUMIF(D1:D31, "female",J3)</f>
        <v>10075</v>
      </c>
      <c r="AI4" s="20"/>
    </row>
    <row r="5" spans="1:35" ht="15.75" x14ac:dyDescent="0.25">
      <c r="A5" s="20" t="s">
        <v>40</v>
      </c>
      <c r="B5" s="20" t="s">
        <v>69</v>
      </c>
      <c r="C5" s="20" t="s">
        <v>80</v>
      </c>
      <c r="D5" s="20" t="s">
        <v>88</v>
      </c>
      <c r="E5" s="20" t="s">
        <v>92</v>
      </c>
      <c r="F5" s="20" t="s">
        <v>99</v>
      </c>
      <c r="G5" s="20" t="s">
        <v>106</v>
      </c>
      <c r="H5" s="21">
        <v>45155</v>
      </c>
      <c r="I5" s="20">
        <v>5</v>
      </c>
      <c r="J5" s="20">
        <v>1039</v>
      </c>
      <c r="K5" s="20">
        <f t="shared" si="0"/>
        <v>5195</v>
      </c>
      <c r="L5" s="20" t="s">
        <v>109</v>
      </c>
      <c r="N5" s="20" t="str">
        <f t="shared" si="1"/>
        <v>Emily Miller</v>
      </c>
      <c r="O5" s="20" t="str">
        <f t="shared" si="2"/>
        <v>Emily Miller</v>
      </c>
      <c r="P5" s="20" t="str">
        <f t="shared" si="3"/>
        <v>Emily Miller</v>
      </c>
      <c r="Q5" s="20" t="str">
        <f t="shared" si="3"/>
        <v>Emily Miller</v>
      </c>
      <c r="R5" s="20"/>
      <c r="S5" s="20" t="str">
        <f t="shared" si="4"/>
        <v>HR</v>
      </c>
      <c r="T5" s="20" t="str">
        <f t="shared" si="5"/>
        <v>HR</v>
      </c>
      <c r="U5" s="20" t="str">
        <f t="shared" si="6"/>
        <v/>
      </c>
      <c r="V5" s="20" t="str">
        <f t="shared" si="7"/>
        <v xml:space="preserve"> Human Resources</v>
      </c>
      <c r="W5" s="20" t="str">
        <f t="shared" si="8"/>
        <v>08-2023</v>
      </c>
      <c r="X5" s="20">
        <f t="shared" si="9"/>
        <v>16</v>
      </c>
      <c r="Y5" s="20" t="str">
        <f t="shared" si="10"/>
        <v>LAPTOP</v>
      </c>
      <c r="Z5" s="20" t="str">
        <f t="shared" si="11"/>
        <v>laptop</v>
      </c>
      <c r="AA5" s="20" t="str">
        <f t="shared" si="12"/>
        <v>Laptop</v>
      </c>
      <c r="AB5" s="20"/>
      <c r="AC5" s="20" t="str">
        <f t="shared" si="13"/>
        <v>Laptop</v>
      </c>
      <c r="AD5" s="20" t="str">
        <f t="shared" si="14"/>
        <v>Laptop</v>
      </c>
      <c r="AE5" s="20" t="b">
        <f t="shared" si="15"/>
        <v>1</v>
      </c>
      <c r="AF5" s="20"/>
      <c r="AG5" s="20"/>
      <c r="AH5" s="20"/>
      <c r="AI5" s="20"/>
    </row>
    <row r="6" spans="1:35" ht="15.75" x14ac:dyDescent="0.25">
      <c r="A6" s="20" t="s">
        <v>41</v>
      </c>
      <c r="B6" s="20" t="s">
        <v>70</v>
      </c>
      <c r="C6" s="20" t="s">
        <v>81</v>
      </c>
      <c r="D6" s="20" t="s">
        <v>88</v>
      </c>
      <c r="E6" s="20" t="s">
        <v>93</v>
      </c>
      <c r="F6" s="20" t="s">
        <v>100</v>
      </c>
      <c r="G6" s="20" t="s">
        <v>104</v>
      </c>
      <c r="H6" s="21">
        <v>45553</v>
      </c>
      <c r="I6" s="20">
        <v>8</v>
      </c>
      <c r="J6" s="20">
        <v>467</v>
      </c>
      <c r="K6" s="20">
        <f t="shared" si="0"/>
        <v>3736</v>
      </c>
      <c r="L6" s="20" t="s">
        <v>108</v>
      </c>
      <c r="N6" s="20" t="str">
        <f t="shared" si="1"/>
        <v>Sarah Hernandez</v>
      </c>
      <c r="O6" s="20" t="str">
        <f t="shared" si="2"/>
        <v>Sarah Hernandez</v>
      </c>
      <c r="P6" s="20" t="str">
        <f t="shared" si="3"/>
        <v>Sarah Hernandez</v>
      </c>
      <c r="Q6" s="20" t="str">
        <f t="shared" si="3"/>
        <v>Sarah Hernandez</v>
      </c>
      <c r="R6" s="20"/>
      <c r="S6" s="20" t="str">
        <f t="shared" si="4"/>
        <v>Fi</v>
      </c>
      <c r="T6" s="20" t="str">
        <f t="shared" si="5"/>
        <v>ce</v>
      </c>
      <c r="U6" s="20" t="str">
        <f t="shared" si="6"/>
        <v>nan</v>
      </c>
      <c r="V6" s="20" t="str">
        <f t="shared" si="7"/>
        <v>Finance</v>
      </c>
      <c r="W6" s="20" t="str">
        <f t="shared" si="8"/>
        <v>09-2024</v>
      </c>
      <c r="X6" s="20">
        <f t="shared" si="9"/>
        <v>7</v>
      </c>
      <c r="Y6" s="20" t="str">
        <f t="shared" si="10"/>
        <v>KEYBOARD</v>
      </c>
      <c r="Z6" s="20" t="str">
        <f t="shared" si="11"/>
        <v>keyboard</v>
      </c>
      <c r="AA6" s="20" t="str">
        <f t="shared" si="12"/>
        <v>Keyboard</v>
      </c>
      <c r="AB6" s="20"/>
      <c r="AC6" s="20" t="str">
        <f t="shared" si="13"/>
        <v>Keyboard</v>
      </c>
      <c r="AD6" s="20" t="str">
        <f t="shared" si="14"/>
        <v>Keyboard</v>
      </c>
      <c r="AE6" s="20" t="b">
        <f t="shared" si="15"/>
        <v>1</v>
      </c>
      <c r="AF6" s="20"/>
      <c r="AG6" s="20"/>
      <c r="AH6" s="20"/>
      <c r="AI6" s="20"/>
    </row>
    <row r="7" spans="1:35" ht="15.75" x14ac:dyDescent="0.25">
      <c r="A7" s="20" t="s">
        <v>42</v>
      </c>
      <c r="B7" s="20" t="s">
        <v>71</v>
      </c>
      <c r="C7" s="20" t="s">
        <v>82</v>
      </c>
      <c r="D7" s="20" t="s">
        <v>88</v>
      </c>
      <c r="E7" s="20" t="s">
        <v>92</v>
      </c>
      <c r="F7" s="20" t="s">
        <v>99</v>
      </c>
      <c r="G7" s="20" t="s">
        <v>104</v>
      </c>
      <c r="H7" s="21">
        <v>45320</v>
      </c>
      <c r="I7" s="20">
        <v>9</v>
      </c>
      <c r="J7" s="20">
        <v>1200</v>
      </c>
      <c r="K7" s="20">
        <f t="shared" si="0"/>
        <v>10800</v>
      </c>
      <c r="L7" s="20" t="s">
        <v>108</v>
      </c>
      <c r="N7" s="20" t="str">
        <f t="shared" si="1"/>
        <v>Jane Gracia</v>
      </c>
      <c r="O7" s="20" t="str">
        <f t="shared" si="2"/>
        <v>Jane Gracia</v>
      </c>
      <c r="P7" s="20" t="str">
        <f t="shared" si="3"/>
        <v>Jane Gracia</v>
      </c>
      <c r="Q7" s="20" t="str">
        <f t="shared" si="3"/>
        <v>Jane Gracia</v>
      </c>
      <c r="R7" s="20"/>
      <c r="S7" s="20" t="str">
        <f t="shared" si="4"/>
        <v>HR</v>
      </c>
      <c r="T7" s="20" t="str">
        <f t="shared" si="5"/>
        <v>HR</v>
      </c>
      <c r="U7" s="20" t="str">
        <f t="shared" si="6"/>
        <v/>
      </c>
      <c r="V7" s="20" t="str">
        <f t="shared" si="7"/>
        <v xml:space="preserve"> Human Resources</v>
      </c>
      <c r="W7" s="20" t="str">
        <f t="shared" si="8"/>
        <v>01-2024</v>
      </c>
      <c r="X7" s="20">
        <f t="shared" si="9"/>
        <v>16</v>
      </c>
      <c r="Y7" s="20" t="str">
        <f t="shared" si="10"/>
        <v>LAPTOP</v>
      </c>
      <c r="Z7" s="20" t="str">
        <f t="shared" si="11"/>
        <v>laptop</v>
      </c>
      <c r="AA7" s="20" t="str">
        <f t="shared" si="12"/>
        <v>Laptop</v>
      </c>
      <c r="AB7" s="20" t="str" cm="1">
        <f t="array" ref="AB7:AB14">_xlfn.UNIQUE(F2:F31)</f>
        <v xml:space="preserve"> Printer</v>
      </c>
      <c r="AC7" s="20" t="str">
        <f t="shared" si="13"/>
        <v>Laptop</v>
      </c>
      <c r="AD7" s="20" t="str">
        <f t="shared" si="14"/>
        <v>Laptop</v>
      </c>
      <c r="AE7" s="20" t="b">
        <f t="shared" si="15"/>
        <v>1</v>
      </c>
      <c r="AF7" s="20"/>
      <c r="AG7" s="20"/>
      <c r="AH7" s="20"/>
      <c r="AI7" s="20"/>
    </row>
    <row r="8" spans="1:35" ht="15.75" x14ac:dyDescent="0.25">
      <c r="A8" s="20" t="s">
        <v>43</v>
      </c>
      <c r="B8" s="20" t="s">
        <v>72</v>
      </c>
      <c r="C8" s="20" t="s">
        <v>81</v>
      </c>
      <c r="D8" s="20" t="s">
        <v>87</v>
      </c>
      <c r="E8" s="20" t="s">
        <v>90</v>
      </c>
      <c r="F8" s="20" t="s">
        <v>100</v>
      </c>
      <c r="G8" s="20" t="s">
        <v>107</v>
      </c>
      <c r="H8" s="21">
        <v>44760</v>
      </c>
      <c r="I8" s="20">
        <v>1</v>
      </c>
      <c r="J8" s="20">
        <v>644</v>
      </c>
      <c r="K8" s="20">
        <f t="shared" si="0"/>
        <v>644</v>
      </c>
      <c r="L8" s="20" t="s">
        <v>108</v>
      </c>
      <c r="N8" s="20" t="str">
        <f t="shared" si="1"/>
        <v>Daniel Hernandez</v>
      </c>
      <c r="O8" s="20" t="str">
        <f t="shared" si="2"/>
        <v>Daniel Hernandez</v>
      </c>
      <c r="P8" s="20" t="str">
        <f t="shared" si="3"/>
        <v>Daniel Hernandez</v>
      </c>
      <c r="Q8" s="20" t="str">
        <f t="shared" si="3"/>
        <v>Daniel Hernandez</v>
      </c>
      <c r="R8" s="20"/>
      <c r="S8" s="20" t="str">
        <f t="shared" si="4"/>
        <v>Ma</v>
      </c>
      <c r="T8" s="20" t="str">
        <f t="shared" si="5"/>
        <v>ng</v>
      </c>
      <c r="U8" s="20" t="str">
        <f t="shared" si="6"/>
        <v>rke</v>
      </c>
      <c r="V8" s="20" t="str">
        <f t="shared" si="7"/>
        <v>Marketing</v>
      </c>
      <c r="W8" s="20" t="str">
        <f t="shared" si="8"/>
        <v>07-2022</v>
      </c>
      <c r="X8" s="20">
        <f t="shared" si="9"/>
        <v>9</v>
      </c>
      <c r="Y8" s="20" t="str">
        <f t="shared" si="10"/>
        <v>KEYBOARD</v>
      </c>
      <c r="Z8" s="20" t="str">
        <f t="shared" si="11"/>
        <v>keyboard</v>
      </c>
      <c r="AA8" s="20" t="str">
        <f t="shared" si="12"/>
        <v>Keyboard</v>
      </c>
      <c r="AB8" s="20" t="str">
        <v>Headphone</v>
      </c>
      <c r="AC8" s="20" t="str">
        <f t="shared" si="13"/>
        <v>Keyboard</v>
      </c>
      <c r="AD8" s="20" t="str">
        <f t="shared" si="14"/>
        <v>Keyboard</v>
      </c>
      <c r="AE8" s="20" t="b">
        <f t="shared" si="15"/>
        <v>1</v>
      </c>
      <c r="AF8" s="20"/>
      <c r="AG8" s="20"/>
      <c r="AH8" s="20"/>
      <c r="AI8" s="20"/>
    </row>
    <row r="9" spans="1:35" ht="15.75" x14ac:dyDescent="0.25">
      <c r="A9" s="20" t="s">
        <v>44</v>
      </c>
      <c r="B9" s="20" t="s">
        <v>76</v>
      </c>
      <c r="C9" s="20" t="s">
        <v>83</v>
      </c>
      <c r="D9" s="20" t="s">
        <v>88</v>
      </c>
      <c r="E9" s="20" t="s">
        <v>92</v>
      </c>
      <c r="F9" s="20" t="s">
        <v>99</v>
      </c>
      <c r="G9" s="20" t="s">
        <v>106</v>
      </c>
      <c r="H9" s="21">
        <v>44888</v>
      </c>
      <c r="I9" s="20">
        <v>8</v>
      </c>
      <c r="J9" s="20">
        <v>1104</v>
      </c>
      <c r="K9" s="20">
        <f t="shared" si="0"/>
        <v>8832</v>
      </c>
      <c r="L9" s="20" t="s">
        <v>108</v>
      </c>
      <c r="N9" s="20" t="str">
        <f t="shared" si="1"/>
        <v>Laura Davis</v>
      </c>
      <c r="O9" s="20" t="str">
        <f t="shared" si="2"/>
        <v>Laura Davis</v>
      </c>
      <c r="P9" s="20" t="str">
        <f t="shared" si="3"/>
        <v>Laura Davis</v>
      </c>
      <c r="Q9" s="20" t="str">
        <f t="shared" si="3"/>
        <v>Laura Davis</v>
      </c>
      <c r="R9" s="20"/>
      <c r="S9" s="20" t="str">
        <f t="shared" si="4"/>
        <v>HR</v>
      </c>
      <c r="T9" s="20" t="str">
        <f t="shared" si="5"/>
        <v>HR</v>
      </c>
      <c r="U9" s="20" t="str">
        <f t="shared" si="6"/>
        <v/>
      </c>
      <c r="V9" s="20" t="str">
        <f t="shared" si="7"/>
        <v xml:space="preserve"> Human Resources</v>
      </c>
      <c r="W9" s="20" t="str">
        <f t="shared" si="8"/>
        <v>11-2022</v>
      </c>
      <c r="X9" s="20">
        <f t="shared" si="9"/>
        <v>16</v>
      </c>
      <c r="Y9" s="20" t="str">
        <f t="shared" si="10"/>
        <v>LAPTOP</v>
      </c>
      <c r="Z9" s="20" t="str">
        <f t="shared" si="11"/>
        <v>laptop</v>
      </c>
      <c r="AA9" s="20" t="str">
        <f t="shared" si="12"/>
        <v>Laptop</v>
      </c>
      <c r="AB9" s="20" t="str">
        <v>Keyboard</v>
      </c>
      <c r="AC9" s="20" t="str">
        <f t="shared" si="13"/>
        <v>Laptop</v>
      </c>
      <c r="AD9" s="20" t="str">
        <f t="shared" si="14"/>
        <v>Laptop</v>
      </c>
      <c r="AE9" s="20" t="b">
        <f t="shared" si="15"/>
        <v>1</v>
      </c>
      <c r="AF9" s="20"/>
      <c r="AG9" s="20"/>
      <c r="AH9" s="20"/>
      <c r="AI9" s="20"/>
    </row>
    <row r="10" spans="1:35" ht="15.75" x14ac:dyDescent="0.25">
      <c r="A10" s="20" t="s">
        <v>45</v>
      </c>
      <c r="B10" s="20" t="s">
        <v>73</v>
      </c>
      <c r="C10" s="20" t="s">
        <v>84</v>
      </c>
      <c r="D10" s="20" t="s">
        <v>87</v>
      </c>
      <c r="E10" s="20" t="s">
        <v>92</v>
      </c>
      <c r="F10" s="20" t="s">
        <v>98</v>
      </c>
      <c r="G10" s="20" t="s">
        <v>105</v>
      </c>
      <c r="H10" s="21">
        <v>45002</v>
      </c>
      <c r="I10" s="20">
        <v>10</v>
      </c>
      <c r="J10" s="20">
        <v>772</v>
      </c>
      <c r="K10" s="20">
        <f t="shared" si="0"/>
        <v>7720</v>
      </c>
      <c r="L10" s="20" t="s">
        <v>108</v>
      </c>
      <c r="N10" s="20" t="str">
        <f t="shared" si="1"/>
        <v>John Smith</v>
      </c>
      <c r="O10" s="20" t="str">
        <f t="shared" si="2"/>
        <v>John Smith</v>
      </c>
      <c r="P10" s="20" t="str">
        <f t="shared" si="3"/>
        <v>John Smith</v>
      </c>
      <c r="Q10" s="20" t="str">
        <f t="shared" si="3"/>
        <v>John Smith</v>
      </c>
      <c r="R10" s="20"/>
      <c r="S10" s="20" t="str">
        <f t="shared" si="4"/>
        <v>HR</v>
      </c>
      <c r="T10" s="20" t="str">
        <f t="shared" si="5"/>
        <v>HR</v>
      </c>
      <c r="U10" s="20" t="str">
        <f t="shared" si="6"/>
        <v/>
      </c>
      <c r="V10" s="20" t="str">
        <f t="shared" si="7"/>
        <v xml:space="preserve"> Human Resources</v>
      </c>
      <c r="W10" s="20" t="str">
        <f t="shared" si="8"/>
        <v>03-2023</v>
      </c>
      <c r="X10" s="20">
        <f t="shared" si="9"/>
        <v>16</v>
      </c>
      <c r="Y10" s="20" t="str">
        <f t="shared" si="10"/>
        <v>HEADPHONE</v>
      </c>
      <c r="Z10" s="20" t="str">
        <f t="shared" si="11"/>
        <v>headphone</v>
      </c>
      <c r="AA10" s="20" t="str">
        <f t="shared" si="12"/>
        <v>Headphone</v>
      </c>
      <c r="AB10" s="20" t="str">
        <v>Laptop</v>
      </c>
      <c r="AC10" s="20" t="str">
        <f t="shared" si="13"/>
        <v>Headphone</v>
      </c>
      <c r="AD10" s="20" t="str">
        <f t="shared" si="14"/>
        <v>Headphone</v>
      </c>
      <c r="AE10" s="20" t="b">
        <f t="shared" si="15"/>
        <v>1</v>
      </c>
      <c r="AF10" s="20"/>
      <c r="AG10" s="20"/>
      <c r="AH10" s="20"/>
      <c r="AI10" s="20"/>
    </row>
    <row r="11" spans="1:35" ht="15.75" x14ac:dyDescent="0.25">
      <c r="A11" s="20" t="s">
        <v>46</v>
      </c>
      <c r="B11" s="20" t="s">
        <v>70</v>
      </c>
      <c r="C11" s="20" t="s">
        <v>80</v>
      </c>
      <c r="D11" s="20" t="s">
        <v>88</v>
      </c>
      <c r="E11" s="20" t="s">
        <v>94</v>
      </c>
      <c r="F11" s="20" t="s">
        <v>101</v>
      </c>
      <c r="G11" s="20" t="s">
        <v>106</v>
      </c>
      <c r="H11" s="21">
        <v>45444</v>
      </c>
      <c r="I11" s="20">
        <v>3</v>
      </c>
      <c r="J11" s="20">
        <v>591</v>
      </c>
      <c r="K11" s="20">
        <f t="shared" si="0"/>
        <v>1773</v>
      </c>
      <c r="L11" s="20" t="s">
        <v>109</v>
      </c>
      <c r="N11" s="20" t="str">
        <f t="shared" si="1"/>
        <v>Sarah Miller</v>
      </c>
      <c r="O11" s="20" t="str">
        <f t="shared" si="2"/>
        <v>Sarah Miller</v>
      </c>
      <c r="P11" s="20" t="str">
        <f t="shared" si="3"/>
        <v>Sarah Miller</v>
      </c>
      <c r="Q11" s="20" t="str">
        <f t="shared" si="3"/>
        <v>Sarah Miller</v>
      </c>
      <c r="R11" s="20"/>
      <c r="S11" s="20" t="str">
        <f t="shared" si="4"/>
        <v>Sa</v>
      </c>
      <c r="T11" s="20" t="str">
        <f t="shared" si="5"/>
        <v>es</v>
      </c>
      <c r="U11" s="20" t="str">
        <f t="shared" si="6"/>
        <v>les</v>
      </c>
      <c r="V11" s="20" t="str">
        <f t="shared" si="7"/>
        <v>Sales</v>
      </c>
      <c r="W11" s="20" t="str">
        <f t="shared" si="8"/>
        <v>06-2024</v>
      </c>
      <c r="X11" s="20">
        <f t="shared" si="9"/>
        <v>5</v>
      </c>
      <c r="Y11" s="20" t="str">
        <f t="shared" si="10"/>
        <v>MONITOR</v>
      </c>
      <c r="Z11" s="20" t="str">
        <f t="shared" si="11"/>
        <v>monitor</v>
      </c>
      <c r="AA11" s="20" t="str">
        <f t="shared" si="12"/>
        <v>Monitor</v>
      </c>
      <c r="AB11" s="20" t="str">
        <v>Monitor</v>
      </c>
      <c r="AC11" s="20" t="str">
        <f t="shared" si="13"/>
        <v>Monitor</v>
      </c>
      <c r="AD11" s="20" t="str">
        <f t="shared" si="14"/>
        <v>Monitor</v>
      </c>
      <c r="AE11" s="20" t="b">
        <f t="shared" si="15"/>
        <v>1</v>
      </c>
      <c r="AF11" s="20"/>
      <c r="AG11" s="20"/>
      <c r="AH11" s="20"/>
      <c r="AI11" s="20"/>
    </row>
    <row r="12" spans="1:35" ht="15.75" x14ac:dyDescent="0.25">
      <c r="A12" s="20" t="s">
        <v>47</v>
      </c>
      <c r="B12" s="20" t="s">
        <v>74</v>
      </c>
      <c r="C12" s="20" t="s">
        <v>83</v>
      </c>
      <c r="D12" s="20" t="s">
        <v>87</v>
      </c>
      <c r="E12" s="20" t="s">
        <v>93</v>
      </c>
      <c r="F12" s="20" t="s">
        <v>100</v>
      </c>
      <c r="G12" s="20" t="s">
        <v>106</v>
      </c>
      <c r="H12" s="21">
        <v>45153</v>
      </c>
      <c r="I12" s="20">
        <v>2</v>
      </c>
      <c r="J12" s="20">
        <v>841</v>
      </c>
      <c r="K12" s="20">
        <f t="shared" si="0"/>
        <v>1682</v>
      </c>
      <c r="L12" s="20" t="s">
        <v>109</v>
      </c>
      <c r="N12" s="20" t="str">
        <f t="shared" si="1"/>
        <v>Chris Davis</v>
      </c>
      <c r="O12" s="20" t="str">
        <f t="shared" si="2"/>
        <v>Chris Davis</v>
      </c>
      <c r="P12" s="20" t="str">
        <f t="shared" si="3"/>
        <v>Chris Davis</v>
      </c>
      <c r="Q12" s="20" t="str">
        <f t="shared" si="3"/>
        <v>Chris Davis</v>
      </c>
      <c r="R12" s="20"/>
      <c r="S12" s="20" t="str">
        <f t="shared" si="4"/>
        <v>Fi</v>
      </c>
      <c r="T12" s="20" t="str">
        <f t="shared" si="5"/>
        <v>ce</v>
      </c>
      <c r="U12" s="20" t="str">
        <f t="shared" si="6"/>
        <v>nan</v>
      </c>
      <c r="V12" s="20" t="str">
        <f t="shared" si="7"/>
        <v>Finance</v>
      </c>
      <c r="W12" s="20" t="str">
        <f t="shared" si="8"/>
        <v>08-2023</v>
      </c>
      <c r="X12" s="20">
        <f t="shared" si="9"/>
        <v>7</v>
      </c>
      <c r="Y12" s="20" t="str">
        <f t="shared" si="10"/>
        <v>KEYBOARD</v>
      </c>
      <c r="Z12" s="20" t="str">
        <f t="shared" si="11"/>
        <v>keyboard</v>
      </c>
      <c r="AA12" s="20" t="str">
        <f t="shared" si="12"/>
        <v>Keyboard</v>
      </c>
      <c r="AB12" s="20" t="str">
        <v>Printer</v>
      </c>
      <c r="AC12" s="20" t="str">
        <f t="shared" si="13"/>
        <v>Keyboard</v>
      </c>
      <c r="AD12" s="20" t="str">
        <f t="shared" si="14"/>
        <v>Keyboard</v>
      </c>
      <c r="AE12" s="20" t="b">
        <f t="shared" si="15"/>
        <v>1</v>
      </c>
      <c r="AF12" s="20"/>
      <c r="AG12" s="20"/>
      <c r="AH12" s="20"/>
      <c r="AI12" s="20"/>
    </row>
    <row r="13" spans="1:35" ht="15.75" x14ac:dyDescent="0.25">
      <c r="A13" s="20" t="s">
        <v>48</v>
      </c>
      <c r="B13" s="20" t="s">
        <v>70</v>
      </c>
      <c r="C13" s="20" t="s">
        <v>78</v>
      </c>
      <c r="D13" s="20" t="s">
        <v>89</v>
      </c>
      <c r="E13" s="20" t="s">
        <v>95</v>
      </c>
      <c r="F13" s="20" t="s">
        <v>98</v>
      </c>
      <c r="G13" s="20" t="s">
        <v>105</v>
      </c>
      <c r="H13" s="21">
        <v>45326</v>
      </c>
      <c r="I13" s="20">
        <v>6</v>
      </c>
      <c r="J13" s="20">
        <v>1192</v>
      </c>
      <c r="K13" s="20">
        <f t="shared" si="0"/>
        <v>7152</v>
      </c>
      <c r="L13" s="20" t="s">
        <v>108</v>
      </c>
      <c r="N13" s="20" t="str">
        <f t="shared" si="1"/>
        <v>Sarah Williams</v>
      </c>
      <c r="O13" s="20" t="str">
        <f t="shared" si="2"/>
        <v>Sarah Williams</v>
      </c>
      <c r="P13" s="20" t="str">
        <f t="shared" si="3"/>
        <v>Sarah Williams</v>
      </c>
      <c r="Q13" s="20" t="str">
        <f t="shared" si="3"/>
        <v>Sarah Williams</v>
      </c>
      <c r="R13" s="20"/>
      <c r="S13" s="20" t="str">
        <f t="shared" si="4"/>
        <v>IT</v>
      </c>
      <c r="T13" s="20" t="str">
        <f t="shared" si="5"/>
        <v>IT</v>
      </c>
      <c r="U13" s="20" t="str">
        <f t="shared" si="6"/>
        <v/>
      </c>
      <c r="V13" s="20" t="str">
        <f t="shared" si="7"/>
        <v>IT</v>
      </c>
      <c r="W13" s="20" t="str">
        <f t="shared" si="8"/>
        <v>02-2024</v>
      </c>
      <c r="X13" s="20">
        <f t="shared" si="9"/>
        <v>2</v>
      </c>
      <c r="Y13" s="20" t="str">
        <f t="shared" si="10"/>
        <v>HEADPHONE</v>
      </c>
      <c r="Z13" s="20" t="str">
        <f t="shared" si="11"/>
        <v>headphone</v>
      </c>
      <c r="AA13" s="20" t="str">
        <f t="shared" si="12"/>
        <v>Headphone</v>
      </c>
      <c r="AB13" s="20" t="str">
        <v>Phone</v>
      </c>
      <c r="AC13" s="20" t="str">
        <f t="shared" si="13"/>
        <v>Headphone</v>
      </c>
      <c r="AD13" s="20" t="str">
        <f t="shared" si="14"/>
        <v>Headphone</v>
      </c>
      <c r="AE13" s="20" t="b">
        <f t="shared" si="15"/>
        <v>1</v>
      </c>
      <c r="AF13" s="20"/>
      <c r="AG13" s="20"/>
      <c r="AH13" s="20"/>
      <c r="AI13" s="20"/>
    </row>
    <row r="14" spans="1:35" ht="15.75" x14ac:dyDescent="0.25">
      <c r="A14" s="20" t="s">
        <v>49</v>
      </c>
      <c r="B14" s="20" t="s">
        <v>76</v>
      </c>
      <c r="C14" s="20" t="s">
        <v>85</v>
      </c>
      <c r="D14" s="20" t="s">
        <v>89</v>
      </c>
      <c r="E14" s="20" t="s">
        <v>90</v>
      </c>
      <c r="F14" s="20" t="s">
        <v>98</v>
      </c>
      <c r="G14" s="20" t="s">
        <v>107</v>
      </c>
      <c r="H14" s="21">
        <v>44641</v>
      </c>
      <c r="I14" s="20">
        <v>3</v>
      </c>
      <c r="J14" s="20">
        <v>732</v>
      </c>
      <c r="K14" s="20">
        <f t="shared" si="0"/>
        <v>2196</v>
      </c>
      <c r="L14" s="20" t="s">
        <v>108</v>
      </c>
      <c r="N14" s="20" t="str">
        <f t="shared" si="1"/>
        <v>Laura Martinez</v>
      </c>
      <c r="O14" s="20" t="str">
        <f t="shared" si="2"/>
        <v>Laura Martinez</v>
      </c>
      <c r="P14" s="20" t="str">
        <f t="shared" si="3"/>
        <v>Laura Martinez</v>
      </c>
      <c r="Q14" s="20" t="str">
        <f t="shared" si="3"/>
        <v>Laura Martinez</v>
      </c>
      <c r="R14" s="20"/>
      <c r="S14" s="20" t="str">
        <f t="shared" si="4"/>
        <v>Ma</v>
      </c>
      <c r="T14" s="20" t="str">
        <f t="shared" si="5"/>
        <v>ng</v>
      </c>
      <c r="U14" s="20" t="str">
        <f t="shared" si="6"/>
        <v>rke</v>
      </c>
      <c r="V14" s="20" t="str">
        <f t="shared" si="7"/>
        <v>Marketing</v>
      </c>
      <c r="W14" s="20" t="str">
        <f t="shared" si="8"/>
        <v>03-2022</v>
      </c>
      <c r="X14" s="20">
        <f t="shared" si="9"/>
        <v>9</v>
      </c>
      <c r="Y14" s="20" t="str">
        <f t="shared" si="10"/>
        <v>HEADPHONE</v>
      </c>
      <c r="Z14" s="20" t="str">
        <f t="shared" si="11"/>
        <v>headphone</v>
      </c>
      <c r="AA14" s="20" t="str">
        <f t="shared" si="12"/>
        <v>Headphone</v>
      </c>
      <c r="AB14" s="20" t="str">
        <v>Tablet</v>
      </c>
      <c r="AC14" s="20" t="str">
        <f t="shared" si="13"/>
        <v>Headphone</v>
      </c>
      <c r="AD14" s="20" t="str">
        <f t="shared" si="14"/>
        <v>Headphone</v>
      </c>
      <c r="AE14" s="20" t="b">
        <f t="shared" si="15"/>
        <v>1</v>
      </c>
      <c r="AF14" s="20"/>
      <c r="AG14" s="20"/>
      <c r="AH14" s="20"/>
      <c r="AI14" s="20"/>
    </row>
    <row r="15" spans="1:35" ht="15.75" x14ac:dyDescent="0.25">
      <c r="A15" s="20" t="s">
        <v>50</v>
      </c>
      <c r="B15" s="20" t="s">
        <v>68</v>
      </c>
      <c r="C15" s="20" t="s">
        <v>82</v>
      </c>
      <c r="D15" s="20" t="s">
        <v>88</v>
      </c>
      <c r="E15" s="20" t="s">
        <v>96</v>
      </c>
      <c r="F15" s="20" t="s">
        <v>98</v>
      </c>
      <c r="G15" s="20" t="s">
        <v>105</v>
      </c>
      <c r="H15" s="21">
        <v>45366</v>
      </c>
      <c r="I15" s="20">
        <v>10</v>
      </c>
      <c r="J15" s="20">
        <v>662</v>
      </c>
      <c r="K15" s="20">
        <f t="shared" si="0"/>
        <v>6620</v>
      </c>
      <c r="L15" s="20" t="s">
        <v>109</v>
      </c>
      <c r="N15" s="20" t="str">
        <f t="shared" si="1"/>
        <v>Emma Gracia</v>
      </c>
      <c r="O15" s="20" t="str">
        <f t="shared" si="2"/>
        <v>Emma Gracia</v>
      </c>
      <c r="P15" s="20" t="str">
        <f t="shared" si="3"/>
        <v>Emma Gracia</v>
      </c>
      <c r="Q15" s="20" t="str">
        <f t="shared" si="3"/>
        <v>Emma Gracia</v>
      </c>
      <c r="R15" s="20"/>
      <c r="S15" s="20" t="str">
        <f t="shared" si="4"/>
        <v>Cu</v>
      </c>
      <c r="T15" s="20" t="str">
        <f t="shared" si="5"/>
        <v>ce</v>
      </c>
      <c r="U15" s="20" t="str">
        <f t="shared" si="6"/>
        <v>sto</v>
      </c>
      <c r="V15" s="20" t="str">
        <f t="shared" si="7"/>
        <v>Customer Service</v>
      </c>
      <c r="W15" s="20" t="str">
        <f t="shared" si="8"/>
        <v>03-2024</v>
      </c>
      <c r="X15" s="20">
        <f t="shared" si="9"/>
        <v>16</v>
      </c>
      <c r="Y15" s="20" t="str">
        <f t="shared" si="10"/>
        <v>HEADPHONE</v>
      </c>
      <c r="Z15" s="20" t="str">
        <f t="shared" si="11"/>
        <v>headphone</v>
      </c>
      <c r="AA15" s="20" t="str">
        <f t="shared" si="12"/>
        <v>Headphone</v>
      </c>
      <c r="AB15" s="20"/>
      <c r="AC15" s="20" t="str">
        <f t="shared" si="13"/>
        <v>Headphone</v>
      </c>
      <c r="AD15" s="20" t="str">
        <f t="shared" si="14"/>
        <v>Headphone</v>
      </c>
      <c r="AE15" s="20" t="b">
        <f t="shared" si="15"/>
        <v>1</v>
      </c>
      <c r="AF15" s="20"/>
      <c r="AG15" s="20"/>
      <c r="AH15" s="20"/>
      <c r="AI15" s="20"/>
    </row>
    <row r="16" spans="1:35" ht="15.75" x14ac:dyDescent="0.25">
      <c r="A16" s="20" t="s">
        <v>51</v>
      </c>
      <c r="B16" s="20" t="s">
        <v>71</v>
      </c>
      <c r="C16" s="20" t="s">
        <v>80</v>
      </c>
      <c r="D16" s="20" t="s">
        <v>88</v>
      </c>
      <c r="E16" s="20" t="s">
        <v>93</v>
      </c>
      <c r="F16" s="20" t="s">
        <v>100</v>
      </c>
      <c r="G16" s="20" t="s">
        <v>106</v>
      </c>
      <c r="H16" s="21">
        <v>44596</v>
      </c>
      <c r="I16" s="20">
        <v>6</v>
      </c>
      <c r="J16" s="20">
        <v>728</v>
      </c>
      <c r="K16" s="20">
        <f t="shared" si="0"/>
        <v>4368</v>
      </c>
      <c r="L16" s="20" t="s">
        <v>109</v>
      </c>
      <c r="N16" s="20" t="str">
        <f t="shared" si="1"/>
        <v>Jane Miller</v>
      </c>
      <c r="O16" s="20" t="str">
        <f t="shared" si="2"/>
        <v>Jane Miller</v>
      </c>
      <c r="P16" s="20" t="str">
        <f t="shared" si="3"/>
        <v>Jane Miller</v>
      </c>
      <c r="Q16" s="20" t="str">
        <f t="shared" si="3"/>
        <v>Jane Miller</v>
      </c>
      <c r="R16" s="20"/>
      <c r="S16" s="20" t="str">
        <f t="shared" si="4"/>
        <v>Fi</v>
      </c>
      <c r="T16" s="20" t="str">
        <f t="shared" si="5"/>
        <v>ce</v>
      </c>
      <c r="U16" s="20" t="str">
        <f t="shared" si="6"/>
        <v>nan</v>
      </c>
      <c r="V16" s="20" t="str">
        <f t="shared" si="7"/>
        <v>Finance</v>
      </c>
      <c r="W16" s="20" t="str">
        <f t="shared" si="8"/>
        <v>02-2022</v>
      </c>
      <c r="X16" s="20">
        <f t="shared" si="9"/>
        <v>7</v>
      </c>
      <c r="Y16" s="20" t="str">
        <f t="shared" si="10"/>
        <v>KEYBOARD</v>
      </c>
      <c r="Z16" s="20" t="str">
        <f t="shared" si="11"/>
        <v>keyboard</v>
      </c>
      <c r="AA16" s="20" t="str">
        <f t="shared" si="12"/>
        <v>Keyboard</v>
      </c>
      <c r="AB16" s="20"/>
      <c r="AC16" s="20" t="str">
        <f t="shared" si="13"/>
        <v>Keyboard</v>
      </c>
      <c r="AD16" s="20" t="str">
        <f t="shared" si="14"/>
        <v>Keyboard</v>
      </c>
      <c r="AE16" s="20" t="b">
        <f t="shared" si="15"/>
        <v>1</v>
      </c>
      <c r="AF16" s="20"/>
      <c r="AG16" s="20"/>
      <c r="AH16" s="20"/>
      <c r="AI16" s="20"/>
    </row>
    <row r="17" spans="1:35" ht="15.75" x14ac:dyDescent="0.25">
      <c r="A17" s="20" t="s">
        <v>52</v>
      </c>
      <c r="B17" s="20" t="s">
        <v>76</v>
      </c>
      <c r="C17" s="20" t="s">
        <v>78</v>
      </c>
      <c r="D17" s="20" t="s">
        <v>89</v>
      </c>
      <c r="E17" s="20" t="s">
        <v>91</v>
      </c>
      <c r="F17" s="20" t="s">
        <v>97</v>
      </c>
      <c r="G17" s="20" t="s">
        <v>105</v>
      </c>
      <c r="H17" s="21">
        <v>45028</v>
      </c>
      <c r="I17" s="20">
        <v>1</v>
      </c>
      <c r="J17" s="20">
        <v>1245</v>
      </c>
      <c r="K17" s="20">
        <f t="shared" si="0"/>
        <v>1245</v>
      </c>
      <c r="L17" s="20" t="s">
        <v>108</v>
      </c>
      <c r="N17" s="20" t="str">
        <f t="shared" si="1"/>
        <v>Laura Williams</v>
      </c>
      <c r="O17" s="20" t="str">
        <f t="shared" si="2"/>
        <v>Laura Williams</v>
      </c>
      <c r="P17" s="20" t="str">
        <f t="shared" si="3"/>
        <v>Laura Williams</v>
      </c>
      <c r="Q17" s="20" t="str">
        <f t="shared" si="3"/>
        <v>Laura Williams</v>
      </c>
      <c r="R17" s="20"/>
      <c r="S17" s="20" t="str">
        <f t="shared" si="4"/>
        <v>Op</v>
      </c>
      <c r="T17" s="20" t="str">
        <f t="shared" si="5"/>
        <v>ns</v>
      </c>
      <c r="U17" s="20" t="str">
        <f t="shared" si="6"/>
        <v>era</v>
      </c>
      <c r="V17" s="20" t="str">
        <f t="shared" si="7"/>
        <v>Operations</v>
      </c>
      <c r="W17" s="20" t="str">
        <f t="shared" si="8"/>
        <v>04-2023</v>
      </c>
      <c r="X17" s="20">
        <f t="shared" si="9"/>
        <v>10</v>
      </c>
      <c r="Y17" s="20" t="str">
        <f t="shared" si="10"/>
        <v>PRINTER</v>
      </c>
      <c r="Z17" s="20" t="str">
        <f t="shared" si="11"/>
        <v>printer</v>
      </c>
      <c r="AA17" s="20" t="str">
        <f t="shared" si="12"/>
        <v>Printer</v>
      </c>
      <c r="AB17" s="20"/>
      <c r="AC17" s="20" t="str">
        <f t="shared" si="13"/>
        <v>Printer</v>
      </c>
      <c r="AD17" s="20" t="str">
        <f t="shared" si="14"/>
        <v>Printer</v>
      </c>
      <c r="AE17" s="20" t="b">
        <f t="shared" si="15"/>
        <v>1</v>
      </c>
      <c r="AF17" s="20"/>
      <c r="AG17" s="20"/>
      <c r="AH17" s="20"/>
      <c r="AI17" s="20"/>
    </row>
    <row r="18" spans="1:35" ht="15.75" x14ac:dyDescent="0.25">
      <c r="A18" s="20" t="s">
        <v>53</v>
      </c>
      <c r="B18" s="20" t="s">
        <v>76</v>
      </c>
      <c r="C18" s="20" t="s">
        <v>82</v>
      </c>
      <c r="D18" s="20" t="s">
        <v>88</v>
      </c>
      <c r="E18" s="20" t="s">
        <v>90</v>
      </c>
      <c r="F18" s="20" t="s">
        <v>101</v>
      </c>
      <c r="G18" s="20" t="s">
        <v>107</v>
      </c>
      <c r="H18" s="21">
        <v>44787</v>
      </c>
      <c r="I18" s="20">
        <v>4</v>
      </c>
      <c r="J18" s="20">
        <v>88</v>
      </c>
      <c r="K18" s="20">
        <f t="shared" si="0"/>
        <v>352</v>
      </c>
      <c r="L18" s="20" t="s">
        <v>108</v>
      </c>
      <c r="N18" s="20" t="str">
        <f t="shared" si="1"/>
        <v>Laura Gracia</v>
      </c>
      <c r="O18" s="20" t="str">
        <f t="shared" si="2"/>
        <v>Laura Gracia</v>
      </c>
      <c r="P18" s="20" t="str">
        <f t="shared" si="3"/>
        <v>Laura Gracia</v>
      </c>
      <c r="Q18" s="20" t="str">
        <f t="shared" si="3"/>
        <v>Laura Gracia</v>
      </c>
      <c r="R18" s="20"/>
      <c r="S18" s="20" t="str">
        <f t="shared" si="4"/>
        <v>Ma</v>
      </c>
      <c r="T18" s="20" t="str">
        <f t="shared" si="5"/>
        <v>ng</v>
      </c>
      <c r="U18" s="20" t="str">
        <f t="shared" si="6"/>
        <v>rke</v>
      </c>
      <c r="V18" s="20" t="str">
        <f t="shared" si="7"/>
        <v>Marketing</v>
      </c>
      <c r="W18" s="20" t="str">
        <f t="shared" si="8"/>
        <v>08-2022</v>
      </c>
      <c r="X18" s="20">
        <f t="shared" si="9"/>
        <v>9</v>
      </c>
      <c r="Y18" s="20" t="str">
        <f t="shared" si="10"/>
        <v>MONITOR</v>
      </c>
      <c r="Z18" s="20" t="str">
        <f t="shared" si="11"/>
        <v>monitor</v>
      </c>
      <c r="AA18" s="20" t="str">
        <f t="shared" si="12"/>
        <v>Monitor</v>
      </c>
      <c r="AB18" s="20"/>
      <c r="AC18" s="20" t="str">
        <f t="shared" si="13"/>
        <v>Monitor</v>
      </c>
      <c r="AD18" s="20" t="str">
        <f t="shared" si="14"/>
        <v>Monitor</v>
      </c>
      <c r="AE18" s="20" t="b">
        <f t="shared" si="15"/>
        <v>1</v>
      </c>
      <c r="AF18" s="20"/>
      <c r="AG18" s="20"/>
      <c r="AH18" s="20"/>
      <c r="AI18" s="20"/>
    </row>
    <row r="19" spans="1:35" ht="15.75" x14ac:dyDescent="0.25">
      <c r="A19" s="20" t="s">
        <v>54</v>
      </c>
      <c r="B19" s="20" t="s">
        <v>74</v>
      </c>
      <c r="C19" s="20" t="s">
        <v>82</v>
      </c>
      <c r="D19" s="20" t="s">
        <v>87</v>
      </c>
      <c r="E19" s="20" t="s">
        <v>92</v>
      </c>
      <c r="F19" s="20" t="s">
        <v>98</v>
      </c>
      <c r="G19" s="20" t="s">
        <v>105</v>
      </c>
      <c r="H19" s="21">
        <v>44844</v>
      </c>
      <c r="I19" s="20">
        <v>9</v>
      </c>
      <c r="J19" s="20">
        <v>474</v>
      </c>
      <c r="K19" s="20">
        <f t="shared" si="0"/>
        <v>4266</v>
      </c>
      <c r="L19" s="20" t="s">
        <v>109</v>
      </c>
      <c r="N19" s="20" t="str">
        <f t="shared" si="1"/>
        <v>Chris Gracia</v>
      </c>
      <c r="O19" s="20" t="str">
        <f t="shared" si="2"/>
        <v>Chris Gracia</v>
      </c>
      <c r="P19" s="20" t="str">
        <f t="shared" si="3"/>
        <v>Chris Gracia</v>
      </c>
      <c r="Q19" s="20" t="str">
        <f t="shared" si="3"/>
        <v>Chris Gracia</v>
      </c>
      <c r="R19" s="20"/>
      <c r="S19" s="20" t="str">
        <f t="shared" si="4"/>
        <v>HR</v>
      </c>
      <c r="T19" s="20" t="str">
        <f t="shared" si="5"/>
        <v>HR</v>
      </c>
      <c r="U19" s="20" t="str">
        <f t="shared" si="6"/>
        <v/>
      </c>
      <c r="V19" s="20" t="str">
        <f t="shared" si="7"/>
        <v xml:space="preserve"> Human Resources</v>
      </c>
      <c r="W19" s="20" t="str">
        <f t="shared" si="8"/>
        <v>10-2022</v>
      </c>
      <c r="X19" s="20">
        <f t="shared" si="9"/>
        <v>16</v>
      </c>
      <c r="Y19" s="20" t="str">
        <f t="shared" si="10"/>
        <v>HEADPHONE</v>
      </c>
      <c r="Z19" s="20" t="str">
        <f t="shared" si="11"/>
        <v>headphone</v>
      </c>
      <c r="AA19" s="20" t="str">
        <f t="shared" si="12"/>
        <v>Headphone</v>
      </c>
      <c r="AB19" s="20"/>
      <c r="AC19" s="20" t="str">
        <f t="shared" si="13"/>
        <v>Headphone</v>
      </c>
      <c r="AD19" s="20" t="str">
        <f t="shared" si="14"/>
        <v>Headphone</v>
      </c>
      <c r="AE19" s="20" t="b">
        <f t="shared" si="15"/>
        <v>1</v>
      </c>
      <c r="AF19" s="20"/>
      <c r="AG19" s="20"/>
      <c r="AH19" s="20"/>
      <c r="AI19" s="20"/>
    </row>
    <row r="20" spans="1:35" ht="15.75" x14ac:dyDescent="0.25">
      <c r="A20" s="20" t="s">
        <v>55</v>
      </c>
      <c r="B20" s="20" t="s">
        <v>70</v>
      </c>
      <c r="C20" s="20" t="s">
        <v>79</v>
      </c>
      <c r="D20" s="20" t="s">
        <v>89</v>
      </c>
      <c r="E20" s="20" t="s">
        <v>92</v>
      </c>
      <c r="F20" s="20" t="s">
        <v>102</v>
      </c>
      <c r="G20" s="20" t="s">
        <v>107</v>
      </c>
      <c r="H20" s="21">
        <v>45653</v>
      </c>
      <c r="I20" s="20">
        <v>6</v>
      </c>
      <c r="J20" s="20">
        <v>1168</v>
      </c>
      <c r="K20" s="20">
        <f t="shared" si="0"/>
        <v>7008</v>
      </c>
      <c r="L20" s="20" t="s">
        <v>108</v>
      </c>
      <c r="N20" s="20" t="str">
        <f t="shared" si="1"/>
        <v>Sarah Jones</v>
      </c>
      <c r="O20" s="20" t="str">
        <f t="shared" si="2"/>
        <v>Sarah Jones</v>
      </c>
      <c r="P20" s="20" t="str">
        <f t="shared" si="3"/>
        <v>Sarah Jones</v>
      </c>
      <c r="Q20" s="20" t="str">
        <f t="shared" si="3"/>
        <v>Sarah Jones</v>
      </c>
      <c r="R20" s="20"/>
      <c r="S20" s="20" t="str">
        <f t="shared" si="4"/>
        <v>HR</v>
      </c>
      <c r="T20" s="20" t="str">
        <f t="shared" si="5"/>
        <v>HR</v>
      </c>
      <c r="U20" s="20" t="str">
        <f t="shared" si="6"/>
        <v/>
      </c>
      <c r="V20" s="20" t="str">
        <f t="shared" si="7"/>
        <v xml:space="preserve"> Human Resources</v>
      </c>
      <c r="W20" s="20" t="str">
        <f t="shared" si="8"/>
        <v>12-2024</v>
      </c>
      <c r="X20" s="20">
        <f t="shared" si="9"/>
        <v>16</v>
      </c>
      <c r="Y20" s="20" t="str">
        <f t="shared" si="10"/>
        <v>PHONE</v>
      </c>
      <c r="Z20" s="20" t="str">
        <f t="shared" si="11"/>
        <v>phone</v>
      </c>
      <c r="AA20" s="20" t="str">
        <f t="shared" si="12"/>
        <v>Phone</v>
      </c>
      <c r="AB20" s="20" t="str" cm="1">
        <f t="array" ref="AB20">_xlfn.UNIQUE(AC2)</f>
        <v>Printer</v>
      </c>
      <c r="AC20" s="20" t="str">
        <f t="shared" si="13"/>
        <v>Phone</v>
      </c>
      <c r="AD20" s="20" t="str">
        <f t="shared" si="14"/>
        <v>Phone</v>
      </c>
      <c r="AE20" s="20" t="b">
        <f t="shared" si="15"/>
        <v>1</v>
      </c>
      <c r="AF20" s="20"/>
      <c r="AG20" s="20"/>
      <c r="AH20" s="20"/>
      <c r="AI20" s="20"/>
    </row>
    <row r="21" spans="1:35" ht="15.75" x14ac:dyDescent="0.25">
      <c r="A21" s="20" t="s">
        <v>56</v>
      </c>
      <c r="B21" s="20" t="s">
        <v>69</v>
      </c>
      <c r="C21" s="20" t="s">
        <v>83</v>
      </c>
      <c r="D21" s="20" t="s">
        <v>88</v>
      </c>
      <c r="E21" s="20" t="s">
        <v>92</v>
      </c>
      <c r="F21" s="20" t="s">
        <v>103</v>
      </c>
      <c r="G21" s="20" t="s">
        <v>104</v>
      </c>
      <c r="H21" s="21">
        <v>45171</v>
      </c>
      <c r="I21" s="20">
        <v>5</v>
      </c>
      <c r="J21" s="20">
        <v>1493</v>
      </c>
      <c r="K21" s="20">
        <f t="shared" si="0"/>
        <v>7465</v>
      </c>
      <c r="L21" s="20" t="s">
        <v>109</v>
      </c>
      <c r="N21" s="20" t="str">
        <f t="shared" si="1"/>
        <v>Emily Davis</v>
      </c>
      <c r="O21" s="20" t="str">
        <f t="shared" si="2"/>
        <v>Emily Davis</v>
      </c>
      <c r="P21" s="20" t="str">
        <f t="shared" si="3"/>
        <v>Emily Davis</v>
      </c>
      <c r="Q21" s="20" t="str">
        <f t="shared" si="3"/>
        <v>Emily Davis</v>
      </c>
      <c r="R21" s="20"/>
      <c r="S21" s="20" t="str">
        <f t="shared" si="4"/>
        <v>HR</v>
      </c>
      <c r="T21" s="20" t="str">
        <f t="shared" si="5"/>
        <v>HR</v>
      </c>
      <c r="U21" s="20" t="str">
        <f t="shared" si="6"/>
        <v/>
      </c>
      <c r="V21" s="20" t="str">
        <f t="shared" si="7"/>
        <v xml:space="preserve"> Human Resources</v>
      </c>
      <c r="W21" s="20" t="str">
        <f t="shared" si="8"/>
        <v>09-2023</v>
      </c>
      <c r="X21" s="20">
        <f t="shared" si="9"/>
        <v>16</v>
      </c>
      <c r="Y21" s="20" t="str">
        <f t="shared" si="10"/>
        <v>TABLET</v>
      </c>
      <c r="Z21" s="20" t="str">
        <f t="shared" si="11"/>
        <v>tablet</v>
      </c>
      <c r="AA21" s="20" t="str">
        <f t="shared" si="12"/>
        <v>Tablet</v>
      </c>
      <c r="AB21" s="20" t="str" cm="1">
        <f t="array" ref="AB21">_xlfn.UNIQUE(AC3)</f>
        <v>Headphone</v>
      </c>
      <c r="AC21" s="20" t="str">
        <f t="shared" si="13"/>
        <v>Tablet</v>
      </c>
      <c r="AD21" s="20" t="str">
        <f t="shared" si="14"/>
        <v>Tablet</v>
      </c>
      <c r="AE21" s="20" t="b">
        <f t="shared" si="15"/>
        <v>1</v>
      </c>
      <c r="AF21" s="20"/>
      <c r="AG21" s="20"/>
      <c r="AH21" s="20"/>
      <c r="AI21" s="20"/>
    </row>
    <row r="22" spans="1:35" ht="15.75" x14ac:dyDescent="0.25">
      <c r="A22" s="20" t="s">
        <v>57</v>
      </c>
      <c r="B22" s="20" t="s">
        <v>67</v>
      </c>
      <c r="C22" s="20" t="s">
        <v>84</v>
      </c>
      <c r="D22" s="20" t="s">
        <v>87</v>
      </c>
      <c r="E22" s="20" t="s">
        <v>91</v>
      </c>
      <c r="F22" s="20" t="s">
        <v>100</v>
      </c>
      <c r="G22" s="20" t="s">
        <v>104</v>
      </c>
      <c r="H22" s="21">
        <v>45370</v>
      </c>
      <c r="I22" s="20">
        <v>6</v>
      </c>
      <c r="J22" s="20">
        <v>349</v>
      </c>
      <c r="K22" s="20">
        <f t="shared" si="0"/>
        <v>2094</v>
      </c>
      <c r="L22" s="20" t="s">
        <v>109</v>
      </c>
      <c r="N22" s="20" t="str">
        <f t="shared" si="1"/>
        <v>David Smith</v>
      </c>
      <c r="O22" s="20" t="str">
        <f t="shared" si="2"/>
        <v>David Smith</v>
      </c>
      <c r="P22" s="20" t="str">
        <f t="shared" si="3"/>
        <v>David Smith</v>
      </c>
      <c r="Q22" s="20" t="str">
        <f t="shared" si="3"/>
        <v>David Smith</v>
      </c>
      <c r="R22" s="20"/>
      <c r="S22" s="20" t="str">
        <f t="shared" si="4"/>
        <v>Op</v>
      </c>
      <c r="T22" s="20" t="str">
        <f t="shared" si="5"/>
        <v>ns</v>
      </c>
      <c r="U22" s="20" t="str">
        <f t="shared" si="6"/>
        <v>era</v>
      </c>
      <c r="V22" s="20" t="str">
        <f t="shared" si="7"/>
        <v>Operations</v>
      </c>
      <c r="W22" s="20" t="str">
        <f t="shared" si="8"/>
        <v>03-2024</v>
      </c>
      <c r="X22" s="20">
        <f t="shared" si="9"/>
        <v>10</v>
      </c>
      <c r="Y22" s="20" t="str">
        <f t="shared" si="10"/>
        <v>KEYBOARD</v>
      </c>
      <c r="Z22" s="20" t="str">
        <f t="shared" si="11"/>
        <v>keyboard</v>
      </c>
      <c r="AA22" s="20" t="str">
        <f t="shared" si="12"/>
        <v>Keyboard</v>
      </c>
      <c r="AB22" s="20" t="str" cm="1">
        <f t="array" ref="AB22">_xlfn.UNIQUE(AC4)</f>
        <v>Keyboard</v>
      </c>
      <c r="AC22" s="20" t="str">
        <f t="shared" si="13"/>
        <v>Keyboard</v>
      </c>
      <c r="AD22" s="20" t="str">
        <f t="shared" si="14"/>
        <v>Keyboard</v>
      </c>
      <c r="AE22" s="20" t="b">
        <f t="shared" si="15"/>
        <v>1</v>
      </c>
      <c r="AF22" s="20"/>
      <c r="AG22" s="20"/>
      <c r="AH22" s="20"/>
      <c r="AI22" s="20"/>
    </row>
    <row r="23" spans="1:35" ht="15.75" x14ac:dyDescent="0.25">
      <c r="A23" s="20" t="s">
        <v>58</v>
      </c>
      <c r="B23" s="20" t="s">
        <v>67</v>
      </c>
      <c r="C23" s="20" t="s">
        <v>85</v>
      </c>
      <c r="D23" s="20" t="s">
        <v>87</v>
      </c>
      <c r="E23" s="20" t="s">
        <v>93</v>
      </c>
      <c r="F23" s="20" t="s">
        <v>100</v>
      </c>
      <c r="G23" s="20" t="s">
        <v>107</v>
      </c>
      <c r="H23" s="21">
        <v>45000</v>
      </c>
      <c r="I23" s="20">
        <v>4</v>
      </c>
      <c r="J23" s="20">
        <v>1153</v>
      </c>
      <c r="K23" s="20">
        <f t="shared" si="0"/>
        <v>4612</v>
      </c>
      <c r="L23" s="20" t="s">
        <v>108</v>
      </c>
      <c r="N23" s="20" t="str">
        <f t="shared" si="1"/>
        <v>David Martinez</v>
      </c>
      <c r="O23" s="20" t="str">
        <f t="shared" si="2"/>
        <v>David Martinez</v>
      </c>
      <c r="P23" s="20" t="str">
        <f t="shared" si="3"/>
        <v>David Martinez</v>
      </c>
      <c r="Q23" s="20" t="str">
        <f t="shared" si="3"/>
        <v>David Martinez</v>
      </c>
      <c r="R23" s="20"/>
      <c r="S23" s="20" t="str">
        <f t="shared" si="4"/>
        <v>Fi</v>
      </c>
      <c r="T23" s="20" t="str">
        <f t="shared" si="5"/>
        <v>ce</v>
      </c>
      <c r="U23" s="20" t="str">
        <f t="shared" si="6"/>
        <v>nan</v>
      </c>
      <c r="V23" s="20" t="str">
        <f t="shared" si="7"/>
        <v>Finance</v>
      </c>
      <c r="W23" s="20" t="str">
        <f t="shared" si="8"/>
        <v>03-2023</v>
      </c>
      <c r="X23" s="20">
        <f t="shared" si="9"/>
        <v>7</v>
      </c>
      <c r="Y23" s="20" t="str">
        <f t="shared" si="10"/>
        <v>KEYBOARD</v>
      </c>
      <c r="Z23" s="20" t="str">
        <f t="shared" si="11"/>
        <v>keyboard</v>
      </c>
      <c r="AA23" s="20" t="str">
        <f t="shared" si="12"/>
        <v>Keyboard</v>
      </c>
      <c r="AB23" s="20" t="str" cm="1">
        <f t="array" ref="AB23">_xlfn.UNIQUE(AC5)</f>
        <v>Laptop</v>
      </c>
      <c r="AC23" s="20" t="str">
        <f t="shared" si="13"/>
        <v>Keyboard</v>
      </c>
      <c r="AD23" s="20" t="str">
        <f t="shared" si="14"/>
        <v>Keyboard</v>
      </c>
      <c r="AE23" s="20" t="b">
        <f t="shared" si="15"/>
        <v>1</v>
      </c>
      <c r="AF23" s="20"/>
      <c r="AG23" s="20"/>
      <c r="AH23" s="20"/>
      <c r="AI23" s="20"/>
    </row>
    <row r="24" spans="1:35" ht="15.75" x14ac:dyDescent="0.25">
      <c r="A24" s="20" t="s">
        <v>59</v>
      </c>
      <c r="B24" s="20" t="s">
        <v>69</v>
      </c>
      <c r="C24" s="20" t="s">
        <v>84</v>
      </c>
      <c r="D24" s="20" t="s">
        <v>88</v>
      </c>
      <c r="E24" s="20" t="s">
        <v>92</v>
      </c>
      <c r="F24" s="20" t="s">
        <v>99</v>
      </c>
      <c r="G24" s="20" t="s">
        <v>104</v>
      </c>
      <c r="H24" s="21">
        <v>44665</v>
      </c>
      <c r="I24" s="20">
        <v>9</v>
      </c>
      <c r="J24" s="20">
        <v>512</v>
      </c>
      <c r="K24" s="20">
        <f t="shared" si="0"/>
        <v>4608</v>
      </c>
      <c r="L24" s="20" t="s">
        <v>108</v>
      </c>
      <c r="N24" s="20" t="str">
        <f t="shared" si="1"/>
        <v>Emily Smith</v>
      </c>
      <c r="O24" s="20" t="str">
        <f t="shared" si="2"/>
        <v>Emily Smith</v>
      </c>
      <c r="P24" s="20" t="str">
        <f t="shared" si="3"/>
        <v>Emily Smith</v>
      </c>
      <c r="Q24" s="20" t="str">
        <f t="shared" si="3"/>
        <v>Emily Smith</v>
      </c>
      <c r="R24" s="20"/>
      <c r="S24" s="20" t="str">
        <f t="shared" si="4"/>
        <v>HR</v>
      </c>
      <c r="T24" s="20" t="str">
        <f t="shared" si="5"/>
        <v>HR</v>
      </c>
      <c r="U24" s="20" t="str">
        <f t="shared" si="6"/>
        <v/>
      </c>
      <c r="V24" s="20" t="str">
        <f t="shared" si="7"/>
        <v xml:space="preserve"> Human Resources</v>
      </c>
      <c r="W24" s="20" t="str">
        <f t="shared" si="8"/>
        <v>04-2022</v>
      </c>
      <c r="X24" s="20">
        <f t="shared" si="9"/>
        <v>16</v>
      </c>
      <c r="Y24" s="20" t="str">
        <f t="shared" si="10"/>
        <v>LAPTOP</v>
      </c>
      <c r="Z24" s="20" t="str">
        <f t="shared" si="11"/>
        <v>laptop</v>
      </c>
      <c r="AA24" s="20" t="str">
        <f t="shared" si="12"/>
        <v>Laptop</v>
      </c>
      <c r="AB24" s="20" t="str" cm="1">
        <f t="array" ref="AB24">_xlfn.UNIQUE(AC6)</f>
        <v>Keyboard</v>
      </c>
      <c r="AC24" s="20" t="str">
        <f t="shared" si="13"/>
        <v>Laptop</v>
      </c>
      <c r="AD24" s="20" t="str">
        <f t="shared" si="14"/>
        <v>Laptop</v>
      </c>
      <c r="AE24" s="20" t="b">
        <f t="shared" si="15"/>
        <v>1</v>
      </c>
      <c r="AF24" s="20"/>
      <c r="AG24" s="20"/>
      <c r="AH24" s="20"/>
      <c r="AI24" s="20"/>
    </row>
    <row r="25" spans="1:35" ht="15.75" x14ac:dyDescent="0.25">
      <c r="A25" s="20" t="s">
        <v>60</v>
      </c>
      <c r="B25" s="20" t="s">
        <v>76</v>
      </c>
      <c r="C25" s="20" t="s">
        <v>83</v>
      </c>
      <c r="D25" s="20" t="s">
        <v>88</v>
      </c>
      <c r="E25" s="20" t="s">
        <v>90</v>
      </c>
      <c r="F25" s="20" t="s">
        <v>102</v>
      </c>
      <c r="G25" s="20" t="s">
        <v>105</v>
      </c>
      <c r="H25" s="21">
        <v>44885</v>
      </c>
      <c r="I25" s="20">
        <v>7</v>
      </c>
      <c r="J25" s="20">
        <v>1387</v>
      </c>
      <c r="K25" s="20">
        <f t="shared" si="0"/>
        <v>9709</v>
      </c>
      <c r="L25" s="20" t="s">
        <v>108</v>
      </c>
      <c r="N25" s="20" t="str">
        <f t="shared" si="1"/>
        <v>Laura Davis</v>
      </c>
      <c r="O25" s="20" t="str">
        <f t="shared" si="2"/>
        <v>Laura Davis</v>
      </c>
      <c r="P25" s="20" t="str">
        <f t="shared" si="3"/>
        <v>Laura Davis</v>
      </c>
      <c r="Q25" s="20" t="str">
        <f t="shared" si="3"/>
        <v>Laura Davis</v>
      </c>
      <c r="R25" s="20"/>
      <c r="S25" s="20" t="str">
        <f t="shared" si="4"/>
        <v>Ma</v>
      </c>
      <c r="T25" s="20" t="str">
        <f t="shared" si="5"/>
        <v>ng</v>
      </c>
      <c r="U25" s="20" t="str">
        <f t="shared" si="6"/>
        <v>rke</v>
      </c>
      <c r="V25" s="20" t="str">
        <f t="shared" si="7"/>
        <v>Marketing</v>
      </c>
      <c r="W25" s="20" t="str">
        <f t="shared" si="8"/>
        <v>11-2022</v>
      </c>
      <c r="X25" s="20">
        <f t="shared" si="9"/>
        <v>9</v>
      </c>
      <c r="Y25" s="20" t="str">
        <f t="shared" si="10"/>
        <v>PHONE</v>
      </c>
      <c r="Z25" s="20" t="str">
        <f t="shared" si="11"/>
        <v>phone</v>
      </c>
      <c r="AA25" s="20" t="str">
        <f t="shared" si="12"/>
        <v>Phone</v>
      </c>
      <c r="AB25" s="20" t="str" cm="1">
        <f t="array" ref="AB25">_xlfn.UNIQUE(AC7)</f>
        <v>Laptop</v>
      </c>
      <c r="AC25" s="20" t="str">
        <f t="shared" si="13"/>
        <v>Phone</v>
      </c>
      <c r="AD25" s="20" t="str">
        <f t="shared" si="14"/>
        <v>Phone</v>
      </c>
      <c r="AE25" s="20" t="b">
        <f t="shared" si="15"/>
        <v>1</v>
      </c>
      <c r="AF25" s="20"/>
      <c r="AG25" s="20"/>
      <c r="AH25" s="20"/>
      <c r="AI25" s="20"/>
    </row>
    <row r="26" spans="1:35" ht="15.75" x14ac:dyDescent="0.25">
      <c r="A26" s="20" t="s">
        <v>61</v>
      </c>
      <c r="B26" s="20" t="s">
        <v>74</v>
      </c>
      <c r="C26" s="20" t="s">
        <v>84</v>
      </c>
      <c r="D26" s="20" t="s">
        <v>87</v>
      </c>
      <c r="E26" s="20" t="s">
        <v>92</v>
      </c>
      <c r="F26" s="20" t="s">
        <v>97</v>
      </c>
      <c r="G26" s="20" t="s">
        <v>105</v>
      </c>
      <c r="H26" s="21">
        <v>44885</v>
      </c>
      <c r="I26" s="20">
        <v>10</v>
      </c>
      <c r="J26" s="20">
        <v>525</v>
      </c>
      <c r="K26" s="20">
        <f t="shared" si="0"/>
        <v>5250</v>
      </c>
      <c r="L26" s="20" t="s">
        <v>109</v>
      </c>
      <c r="N26" s="20" t="str">
        <f t="shared" si="1"/>
        <v>Chris Smith</v>
      </c>
      <c r="O26" s="20" t="str">
        <f t="shared" si="2"/>
        <v>Chris Smith</v>
      </c>
      <c r="P26" s="20" t="str">
        <f t="shared" si="3"/>
        <v>Chris Smith</v>
      </c>
      <c r="Q26" s="20" t="str">
        <f t="shared" si="3"/>
        <v>Chris Smith</v>
      </c>
      <c r="R26" s="20"/>
      <c r="S26" s="20" t="str">
        <f t="shared" si="4"/>
        <v>HR</v>
      </c>
      <c r="T26" s="20" t="str">
        <f t="shared" si="5"/>
        <v>HR</v>
      </c>
      <c r="U26" s="20" t="str">
        <f t="shared" si="6"/>
        <v/>
      </c>
      <c r="V26" s="20" t="str">
        <f t="shared" si="7"/>
        <v xml:space="preserve"> Human Resources</v>
      </c>
      <c r="W26" s="20" t="str">
        <f t="shared" si="8"/>
        <v>11-2022</v>
      </c>
      <c r="X26" s="20">
        <f t="shared" si="9"/>
        <v>16</v>
      </c>
      <c r="Y26" s="20" t="str">
        <f t="shared" si="10"/>
        <v>PRINTER</v>
      </c>
      <c r="Z26" s="20" t="str">
        <f t="shared" si="11"/>
        <v>printer</v>
      </c>
      <c r="AA26" s="20" t="str">
        <f t="shared" si="12"/>
        <v>Printer</v>
      </c>
      <c r="AB26" s="20" t="str" cm="1">
        <f t="array" ref="AB26">_xlfn.UNIQUE(AC8)</f>
        <v>Keyboard</v>
      </c>
      <c r="AC26" s="20" t="str">
        <f t="shared" si="13"/>
        <v>Printer</v>
      </c>
      <c r="AD26" s="20" t="str">
        <f t="shared" si="14"/>
        <v>Printer</v>
      </c>
      <c r="AE26" s="20" t="b">
        <f t="shared" si="15"/>
        <v>1</v>
      </c>
      <c r="AF26" s="20"/>
      <c r="AG26" s="20"/>
      <c r="AH26" s="20"/>
      <c r="AI26" s="20"/>
    </row>
    <row r="27" spans="1:35" ht="15.75" x14ac:dyDescent="0.25">
      <c r="A27" s="20" t="s">
        <v>62</v>
      </c>
      <c r="B27" s="20" t="s">
        <v>73</v>
      </c>
      <c r="C27" s="20" t="s">
        <v>79</v>
      </c>
      <c r="D27" s="20" t="s">
        <v>87</v>
      </c>
      <c r="E27" s="20" t="s">
        <v>95</v>
      </c>
      <c r="F27" s="20" t="s">
        <v>99</v>
      </c>
      <c r="G27" s="20" t="s">
        <v>104</v>
      </c>
      <c r="H27" s="21">
        <v>44745</v>
      </c>
      <c r="I27" s="20">
        <v>5</v>
      </c>
      <c r="J27" s="20">
        <v>126</v>
      </c>
      <c r="K27" s="20">
        <f t="shared" si="0"/>
        <v>630</v>
      </c>
      <c r="L27" s="20" t="s">
        <v>109</v>
      </c>
      <c r="N27" s="20" t="str">
        <f t="shared" si="1"/>
        <v>John Jones</v>
      </c>
      <c r="O27" s="20" t="str">
        <f t="shared" si="2"/>
        <v>John Jones</v>
      </c>
      <c r="P27" s="20" t="str">
        <f t="shared" si="3"/>
        <v>John Jones</v>
      </c>
      <c r="Q27" s="20" t="str">
        <f t="shared" si="3"/>
        <v>John Jones</v>
      </c>
      <c r="R27" s="20"/>
      <c r="S27" s="20" t="str">
        <f t="shared" si="4"/>
        <v>IT</v>
      </c>
      <c r="T27" s="20" t="str">
        <f t="shared" si="5"/>
        <v>IT</v>
      </c>
      <c r="U27" s="20" t="str">
        <f t="shared" si="6"/>
        <v/>
      </c>
      <c r="V27" s="20" t="str">
        <f t="shared" si="7"/>
        <v>IT</v>
      </c>
      <c r="W27" s="20" t="str">
        <f t="shared" si="8"/>
        <v>07-2022</v>
      </c>
      <c r="X27" s="20">
        <f t="shared" si="9"/>
        <v>2</v>
      </c>
      <c r="Y27" s="20" t="str">
        <f t="shared" si="10"/>
        <v>LAPTOP</v>
      </c>
      <c r="Z27" s="20" t="str">
        <f t="shared" si="11"/>
        <v>laptop</v>
      </c>
      <c r="AA27" s="20" t="str">
        <f t="shared" si="12"/>
        <v>Laptop</v>
      </c>
      <c r="AB27" s="20"/>
      <c r="AC27" s="20" t="str">
        <f t="shared" si="13"/>
        <v>Laptop</v>
      </c>
      <c r="AD27" s="20" t="str">
        <f t="shared" si="14"/>
        <v>Laptop</v>
      </c>
      <c r="AE27" s="20" t="b">
        <f t="shared" si="15"/>
        <v>1</v>
      </c>
      <c r="AF27" s="20"/>
      <c r="AG27" s="20"/>
      <c r="AH27" s="20"/>
      <c r="AI27" s="20"/>
    </row>
    <row r="28" spans="1:35" ht="15.75" x14ac:dyDescent="0.25">
      <c r="A28" s="20" t="s">
        <v>63</v>
      </c>
      <c r="B28" s="20" t="s">
        <v>67</v>
      </c>
      <c r="C28" s="20" t="s">
        <v>86</v>
      </c>
      <c r="D28" s="20" t="s">
        <v>87</v>
      </c>
      <c r="E28" s="20" t="s">
        <v>93</v>
      </c>
      <c r="F28" s="20" t="s">
        <v>97</v>
      </c>
      <c r="G28" s="20" t="s">
        <v>104</v>
      </c>
      <c r="H28" s="21">
        <v>44943</v>
      </c>
      <c r="I28" s="20">
        <v>9</v>
      </c>
      <c r="J28" s="20">
        <v>1008</v>
      </c>
      <c r="K28" s="20">
        <f t="shared" si="0"/>
        <v>9072</v>
      </c>
      <c r="L28" s="20" t="s">
        <v>108</v>
      </c>
      <c r="N28" s="20" t="str">
        <f t="shared" si="1"/>
        <v>David Brown</v>
      </c>
      <c r="O28" s="20" t="str">
        <f t="shared" si="2"/>
        <v>David Brown</v>
      </c>
      <c r="P28" s="20" t="str">
        <f t="shared" si="3"/>
        <v>David Brown</v>
      </c>
      <c r="Q28" s="20" t="str">
        <f t="shared" si="3"/>
        <v>David Brown</v>
      </c>
      <c r="R28" s="20"/>
      <c r="S28" s="20" t="str">
        <f t="shared" si="4"/>
        <v>Fi</v>
      </c>
      <c r="T28" s="20" t="str">
        <f t="shared" si="5"/>
        <v>ce</v>
      </c>
      <c r="U28" s="20" t="str">
        <f t="shared" si="6"/>
        <v>nan</v>
      </c>
      <c r="V28" s="20" t="str">
        <f t="shared" si="7"/>
        <v>Finance</v>
      </c>
      <c r="W28" s="20" t="str">
        <f t="shared" si="8"/>
        <v>01-2023</v>
      </c>
      <c r="X28" s="20">
        <f t="shared" si="9"/>
        <v>7</v>
      </c>
      <c r="Y28" s="20" t="str">
        <f t="shared" si="10"/>
        <v>PRINTER</v>
      </c>
      <c r="Z28" s="20" t="str">
        <f t="shared" si="11"/>
        <v>printer</v>
      </c>
      <c r="AA28" s="20" t="str">
        <f t="shared" si="12"/>
        <v>Printer</v>
      </c>
      <c r="AB28" s="20"/>
      <c r="AC28" s="20" t="str">
        <f t="shared" si="13"/>
        <v>Printer</v>
      </c>
      <c r="AD28" s="20" t="str">
        <f t="shared" si="14"/>
        <v>Printer</v>
      </c>
      <c r="AE28" s="20" t="b">
        <f t="shared" si="15"/>
        <v>1</v>
      </c>
      <c r="AF28" s="20"/>
      <c r="AG28" s="20"/>
      <c r="AH28" s="20"/>
      <c r="AI28" s="20"/>
    </row>
    <row r="29" spans="1:35" ht="15.75" x14ac:dyDescent="0.25">
      <c r="A29" s="20" t="s">
        <v>64</v>
      </c>
      <c r="B29" s="20" t="s">
        <v>69</v>
      </c>
      <c r="C29" s="20" t="s">
        <v>78</v>
      </c>
      <c r="D29" s="20" t="s">
        <v>89</v>
      </c>
      <c r="E29" s="20" t="s">
        <v>96</v>
      </c>
      <c r="F29" s="20" t="s">
        <v>103</v>
      </c>
      <c r="G29" s="20" t="s">
        <v>106</v>
      </c>
      <c r="H29" s="21">
        <v>44836</v>
      </c>
      <c r="I29" s="20">
        <v>5</v>
      </c>
      <c r="J29" s="20">
        <v>1212</v>
      </c>
      <c r="K29" s="20">
        <f t="shared" si="0"/>
        <v>6060</v>
      </c>
      <c r="L29" s="20" t="s">
        <v>108</v>
      </c>
      <c r="N29" s="20" t="str">
        <f t="shared" si="1"/>
        <v>Emily Williams</v>
      </c>
      <c r="O29" s="20" t="str">
        <f t="shared" si="2"/>
        <v>Emily Williams</v>
      </c>
      <c r="P29" s="20" t="str">
        <f t="shared" si="3"/>
        <v>Emily Williams</v>
      </c>
      <c r="Q29" s="20" t="str">
        <f t="shared" si="3"/>
        <v>Emily Williams</v>
      </c>
      <c r="R29" s="20"/>
      <c r="S29" s="20" t="str">
        <f t="shared" si="4"/>
        <v>Cu</v>
      </c>
      <c r="T29" s="20" t="str">
        <f t="shared" si="5"/>
        <v>ce</v>
      </c>
      <c r="U29" s="20" t="str">
        <f t="shared" si="6"/>
        <v>sto</v>
      </c>
      <c r="V29" s="20" t="str">
        <f t="shared" si="7"/>
        <v>Customer Service</v>
      </c>
      <c r="W29" s="20" t="str">
        <f t="shared" si="8"/>
        <v>10-2022</v>
      </c>
      <c r="X29" s="20">
        <f t="shared" si="9"/>
        <v>16</v>
      </c>
      <c r="Y29" s="20" t="str">
        <f t="shared" si="10"/>
        <v>TABLET</v>
      </c>
      <c r="Z29" s="20" t="str">
        <f t="shared" si="11"/>
        <v>tablet</v>
      </c>
      <c r="AA29" s="20" t="str">
        <f t="shared" si="12"/>
        <v>Tablet</v>
      </c>
      <c r="AB29" s="20"/>
      <c r="AC29" s="20" t="str">
        <f t="shared" si="13"/>
        <v>Tablet</v>
      </c>
      <c r="AD29" s="20" t="str">
        <f t="shared" si="14"/>
        <v>Tablet</v>
      </c>
      <c r="AE29" s="20" t="b">
        <f t="shared" si="15"/>
        <v>1</v>
      </c>
      <c r="AF29" s="20"/>
      <c r="AG29" s="20"/>
      <c r="AH29" s="20"/>
      <c r="AI29" s="20"/>
    </row>
    <row r="30" spans="1:35" ht="15.75" x14ac:dyDescent="0.25">
      <c r="A30" s="20" t="s">
        <v>65</v>
      </c>
      <c r="B30" s="20" t="s">
        <v>75</v>
      </c>
      <c r="C30" s="20" t="s">
        <v>83</v>
      </c>
      <c r="D30" s="20" t="s">
        <v>89</v>
      </c>
      <c r="E30" s="20" t="s">
        <v>90</v>
      </c>
      <c r="F30" s="20" t="s">
        <v>99</v>
      </c>
      <c r="G30" s="20" t="s">
        <v>104</v>
      </c>
      <c r="H30" s="21">
        <v>45252</v>
      </c>
      <c r="I30" s="20">
        <v>2</v>
      </c>
      <c r="J30" s="20">
        <v>428</v>
      </c>
      <c r="K30" s="20">
        <f t="shared" si="0"/>
        <v>856</v>
      </c>
      <c r="L30" s="20" t="s">
        <v>109</v>
      </c>
      <c r="N30" s="20" t="str">
        <f t="shared" si="1"/>
        <v>Micheal Davis</v>
      </c>
      <c r="O30" s="20" t="str">
        <f t="shared" si="2"/>
        <v>Micheal Davis</v>
      </c>
      <c r="P30" s="20" t="str">
        <f t="shared" si="3"/>
        <v>Micheal Davis</v>
      </c>
      <c r="Q30" s="20" t="str">
        <f t="shared" si="3"/>
        <v>Micheal Davis</v>
      </c>
      <c r="R30" s="20"/>
      <c r="S30" s="20" t="str">
        <f t="shared" si="4"/>
        <v>Ma</v>
      </c>
      <c r="T30" s="20" t="str">
        <f t="shared" si="5"/>
        <v>ng</v>
      </c>
      <c r="U30" s="20" t="str">
        <f t="shared" si="6"/>
        <v>rke</v>
      </c>
      <c r="V30" s="20" t="str">
        <f t="shared" si="7"/>
        <v>Marketing</v>
      </c>
      <c r="W30" s="20" t="str">
        <f t="shared" si="8"/>
        <v>11-2023</v>
      </c>
      <c r="X30" s="20">
        <f t="shared" si="9"/>
        <v>9</v>
      </c>
      <c r="Y30" s="20" t="str">
        <f t="shared" si="10"/>
        <v>LAPTOP</v>
      </c>
      <c r="Z30" s="20" t="str">
        <f t="shared" si="11"/>
        <v>laptop</v>
      </c>
      <c r="AA30" s="20" t="str">
        <f t="shared" si="12"/>
        <v>Laptop</v>
      </c>
      <c r="AB30" s="20"/>
      <c r="AC30" s="20" t="str">
        <f t="shared" si="13"/>
        <v>Laptop</v>
      </c>
      <c r="AD30" s="20" t="str">
        <f t="shared" si="14"/>
        <v>Laptop</v>
      </c>
      <c r="AE30" s="20" t="b">
        <f t="shared" si="15"/>
        <v>1</v>
      </c>
      <c r="AF30" s="20"/>
      <c r="AG30" s="20"/>
      <c r="AH30" s="20"/>
      <c r="AI30" s="20"/>
    </row>
    <row r="31" spans="1:35" ht="15.75" x14ac:dyDescent="0.25">
      <c r="A31" s="20" t="s">
        <v>66</v>
      </c>
      <c r="B31" s="20" t="s">
        <v>68</v>
      </c>
      <c r="C31" s="20" t="s">
        <v>81</v>
      </c>
      <c r="D31" s="20" t="s">
        <v>88</v>
      </c>
      <c r="E31" s="20" t="s">
        <v>93</v>
      </c>
      <c r="F31" s="20" t="s">
        <v>97</v>
      </c>
      <c r="G31" s="20" t="s">
        <v>104</v>
      </c>
      <c r="H31" s="21">
        <v>45515</v>
      </c>
      <c r="I31" s="20">
        <v>6</v>
      </c>
      <c r="J31" s="20">
        <v>668</v>
      </c>
      <c r="K31" s="20">
        <f t="shared" si="0"/>
        <v>4008</v>
      </c>
      <c r="L31" s="20" t="s">
        <v>108</v>
      </c>
      <c r="N31" s="20" t="str">
        <f t="shared" si="1"/>
        <v>Emma Hernandez</v>
      </c>
      <c r="O31" s="20" t="str">
        <f t="shared" si="2"/>
        <v>Emma Hernandez</v>
      </c>
      <c r="P31" s="20" t="str">
        <f t="shared" si="3"/>
        <v>Emma Hernandez</v>
      </c>
      <c r="Q31" s="20" t="str">
        <f t="shared" si="3"/>
        <v>Emma Hernandez</v>
      </c>
      <c r="R31" s="20"/>
      <c r="S31" s="20" t="str">
        <f t="shared" si="4"/>
        <v>Fi</v>
      </c>
      <c r="T31" s="20" t="str">
        <f t="shared" si="5"/>
        <v>ce</v>
      </c>
      <c r="U31" s="20" t="str">
        <f t="shared" si="6"/>
        <v>nan</v>
      </c>
      <c r="V31" s="20" t="str">
        <f t="shared" si="7"/>
        <v>Finance</v>
      </c>
      <c r="W31" s="20" t="str">
        <f t="shared" si="8"/>
        <v>08-2024</v>
      </c>
      <c r="X31" s="20">
        <f t="shared" si="9"/>
        <v>7</v>
      </c>
      <c r="Y31" s="20" t="str">
        <f t="shared" si="10"/>
        <v>PRINTER</v>
      </c>
      <c r="Z31" s="20" t="str">
        <f t="shared" si="11"/>
        <v>printer</v>
      </c>
      <c r="AA31" s="20" t="str">
        <f t="shared" si="12"/>
        <v>Printer</v>
      </c>
      <c r="AB31" s="20"/>
      <c r="AC31" s="20" t="str">
        <f t="shared" si="13"/>
        <v>Printer</v>
      </c>
      <c r="AD31" s="20" t="str">
        <f t="shared" si="14"/>
        <v>Printer</v>
      </c>
      <c r="AE31" s="20" t="b">
        <f t="shared" si="15"/>
        <v>1</v>
      </c>
      <c r="AF31" s="20"/>
      <c r="AG31" s="20"/>
      <c r="AH31" s="20"/>
      <c r="AI31" s="20"/>
    </row>
    <row r="32" spans="1:35" ht="15.75" x14ac:dyDescent="0.25">
      <c r="E32" s="20"/>
      <c r="Q32" s="20"/>
    </row>
    <row r="33" spans="17:17" ht="15.75" x14ac:dyDescent="0.25">
      <c r="Q33" s="20"/>
    </row>
    <row r="34" spans="17:17" ht="15.75" x14ac:dyDescent="0.25">
      <c r="Q34" s="20"/>
    </row>
  </sheetData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Oluchi</cp:lastModifiedBy>
  <dcterms:created xsi:type="dcterms:W3CDTF">2026-01-08T23:02:43Z</dcterms:created>
  <dcterms:modified xsi:type="dcterms:W3CDTF">2026-02-24T21:37:49Z</dcterms:modified>
</cp:coreProperties>
</file>